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Local Partnerships\2026\FY26 RFP for HIPPY and parenting\"/>
    </mc:Choice>
  </mc:AlternateContent>
  <xr:revisionPtr revIDLastSave="0" documentId="13_ncr:1_{2D66B7D4-72B2-4ECC-93DE-0E0A37379DA1}" xr6:coauthVersionLast="47" xr6:coauthVersionMax="47" xr10:uidLastSave="{00000000-0000-0000-0000-000000000000}"/>
  <bookViews>
    <workbookView xWindow="-120" yWindow="-120" windowWidth="29040" windowHeight="15720" xr2:uid="{484AA5D8-CAE2-4AA6-8941-11AA1206BE4F}"/>
  </bookViews>
  <sheets>
    <sheet name="Sheet1" sheetId="1" r:id="rId1"/>
  </sheets>
  <definedNames>
    <definedName name="_xlnm.Print_Area" localSheetId="0">Sheet1!$A$1:$E$68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55" i="1" s="1"/>
  <c r="B39" i="1"/>
  <c r="B29" i="1"/>
  <c r="B30" i="1"/>
  <c r="B31" i="1"/>
  <c r="B32" i="1"/>
  <c r="B38" i="1"/>
  <c r="B23" i="1"/>
  <c r="B25" i="1" s="1"/>
  <c r="B15" i="1"/>
  <c r="B19" i="1" s="1"/>
  <c r="B20" i="1" s="1"/>
  <c r="B40" i="1" l="1"/>
  <c r="B34" i="1"/>
  <c r="B64" i="1" s="1"/>
  <c r="B65" i="1" s="1"/>
</calcChain>
</file>

<file path=xl/sharedStrings.xml><?xml version="1.0" encoding="utf-8"?>
<sst xmlns="http://schemas.openxmlformats.org/spreadsheetml/2006/main" count="88" uniqueCount="75">
  <si>
    <t>PERSONNEL</t>
  </si>
  <si>
    <t>FTE</t>
  </si>
  <si>
    <t>Staff Role</t>
  </si>
  <si>
    <t>Salary</t>
  </si>
  <si>
    <t>FRINGE BENEFITS</t>
  </si>
  <si>
    <t>Benefit</t>
  </si>
  <si>
    <t>Cost</t>
  </si>
  <si>
    <t>Percentage</t>
  </si>
  <si>
    <t>TRAVEL &amp; MILEAGE</t>
  </si>
  <si>
    <t>Total Fringe Benefits</t>
  </si>
  <si>
    <t>Total Personnel</t>
  </si>
  <si>
    <t>Total Travel &amp; Mileage</t>
  </si>
  <si>
    <t>PROGRAM MATERIALS &amp; CURRICULUM</t>
  </si>
  <si>
    <t>Item</t>
  </si>
  <si>
    <t>Total Program Materals &amp; Curriculum</t>
  </si>
  <si>
    <t>TRAINING &amp; PROFESSIONAL DEVELOPMENT</t>
  </si>
  <si>
    <t>Total Training &amp; Professional Development</t>
  </si>
  <si>
    <t>TECHNOLOGY &amp; EQUIPMENT</t>
  </si>
  <si>
    <t>Total Technology &amp; Equiment</t>
  </si>
  <si>
    <t>OUTREACH &amp; RECRUITMENT</t>
  </si>
  <si>
    <t>Total Outreach &amp; Recruitment</t>
  </si>
  <si>
    <t>Justification (percentage/type of fringe/calculation)</t>
  </si>
  <si>
    <t>Justification (type of training/purpose/cost per person)</t>
  </si>
  <si>
    <t>Justification (item/amount/cost per/total cost/purpose)</t>
  </si>
  <si>
    <t>Justification (item/cost/percentage of budget/purpose)</t>
  </si>
  <si>
    <t>Regional HIPPY Coordinator</t>
  </si>
  <si>
    <t>Justification (number of hours per week/salary/role)</t>
  </si>
  <si>
    <t>Miles</t>
  </si>
  <si>
    <t>Justification (rate per mile/purpose)</t>
  </si>
  <si>
    <t>.70 per mile/staff meetings, supervision and trainings</t>
  </si>
  <si>
    <t>Assessment materials</t>
  </si>
  <si>
    <t>20-hours Professional development</t>
  </si>
  <si>
    <t>Curriculum sets (3 year old)</t>
  </si>
  <si>
    <t>Literacy materials (3 year old)</t>
  </si>
  <si>
    <t>Curriculum sets (4 year old)</t>
  </si>
  <si>
    <t>Literacy materials (4 year old)</t>
  </si>
  <si>
    <t>Laptops</t>
  </si>
  <si>
    <t>Printers</t>
  </si>
  <si>
    <t>Hotspots</t>
  </si>
  <si>
    <t>Marketing materials</t>
  </si>
  <si>
    <t>Family incentives</t>
  </si>
  <si>
    <t>40 hours/Based in county A, supports implementation in county A &amp; B</t>
  </si>
  <si>
    <t>20 hours/Serves county B</t>
  </si>
  <si>
    <t>20 hours/Serves county A</t>
  </si>
  <si>
    <t>40 hours/Serves county A</t>
  </si>
  <si>
    <t>40 hours/Serves county B</t>
  </si>
  <si>
    <t>Total Program Costs</t>
  </si>
  <si>
    <t>Cost per Client:</t>
  </si>
  <si>
    <t>Number of Clients</t>
  </si>
  <si>
    <t>Home Visitor (1) Full-time</t>
  </si>
  <si>
    <t>Home Visitor (2) Full-time</t>
  </si>
  <si>
    <t>Home Visitor (3) Part-time</t>
  </si>
  <si>
    <t>Recommended Caseload Sizes</t>
  </si>
  <si>
    <t>Part-time: 8-10 families</t>
  </si>
  <si>
    <t>Full-time: 15-18 familes</t>
  </si>
  <si>
    <t>Estimated Fringe Costs</t>
  </si>
  <si>
    <t>Mileage</t>
  </si>
  <si>
    <t>Other Travel Costs</t>
  </si>
  <si>
    <t>HIPPY Home Visitor Training Module</t>
  </si>
  <si>
    <t>Virtual self-paced modules, $140 each</t>
  </si>
  <si>
    <t>$735 per 10 children (est. 2 sets)</t>
  </si>
  <si>
    <t>$730 per 10 children (est. 2 sets)</t>
  </si>
  <si>
    <t>$2205 per 10 children (est. 3 sets)</t>
  </si>
  <si>
    <t>$1458 per 10 children (est. 3 sets)</t>
  </si>
  <si>
    <t>$350 per aseesment kit and materials (est. 1 per site)</t>
  </si>
  <si>
    <t>Home Visitor (4) Part-time</t>
  </si>
  <si>
    <t>Various professional development topics/500pp/5 program staff</t>
  </si>
  <si>
    <t>est. $1,000 per staff member</t>
  </si>
  <si>
    <t>est. $20 per family</t>
  </si>
  <si>
    <t>ADMINISTRATIVE/SHARED COSTS</t>
  </si>
  <si>
    <t>Total Administrative/Shared Costs</t>
  </si>
  <si>
    <t>Est. 36% fringe benefits cost per staff member</t>
  </si>
  <si>
    <t>Proportion of shared costs such as rent, utilities, admin support, etc.</t>
  </si>
  <si>
    <t>This is a SAMPLE budget for informational purposes only. Programs should use the BSP program page format to submit their proposed budget. Applicants may modify, add, or remove line items as needed.</t>
  </si>
  <si>
    <r>
      <rPr>
        <b/>
        <sz val="14"/>
        <color rgb="FFC00000"/>
        <rFont val="Aptos Narrow"/>
        <family val="2"/>
        <scheme val="minor"/>
      </rPr>
      <t>SAMPLE</t>
    </r>
    <r>
      <rPr>
        <b/>
        <sz val="14"/>
        <color theme="1"/>
        <rFont val="Aptos Narrow"/>
        <family val="2"/>
        <scheme val="minor"/>
      </rPr>
      <t xml:space="preserve"> HIPPY BUDGET - 2 Counties/50 families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</si>
</sst>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7" tint="-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3" fillId="0" borderId="0" xfId="0" applyNumberFormat="1" applyFont="1"/>
    <xf numFmtId="0" fontId="1" fillId="0" borderId="0" xfId="0" applyFont="1" applyFill="1"/>
    <xf numFmtId="0" fontId="1" fillId="0" borderId="0" xfId="0" applyFont="1"/>
    <xf numFmtId="0" fontId="1" fillId="0" borderId="0" xfId="0" applyFont="1"/>
    <xf numFmtId="44" fontId="4" fillId="0" borderId="0" xfId="1" applyFont="1"/>
    <xf numFmtId="44" fontId="0" fillId="0" borderId="0" xfId="1" applyFont="1"/>
    <xf numFmtId="0" fontId="1" fillId="3" borderId="1" xfId="0" applyFont="1" applyFill="1" applyBorder="1"/>
    <xf numFmtId="16" fontId="0" fillId="3" borderId="2" xfId="0" applyNumberFormat="1" applyFill="1" applyBorder="1"/>
    <xf numFmtId="0" fontId="0" fillId="3" borderId="3" xfId="0" applyFill="1" applyBorder="1"/>
    <xf numFmtId="9" fontId="0" fillId="0" borderId="0" xfId="0" applyNumberFormat="1"/>
    <xf numFmtId="0" fontId="0" fillId="0" borderId="0" xfId="0" applyFill="1" applyBorder="1"/>
    <xf numFmtId="0" fontId="1" fillId="0" borderId="0" xfId="0" applyFont="1" applyFill="1" applyBorder="1"/>
    <xf numFmtId="16" fontId="0" fillId="0" borderId="0" xfId="0" applyNumberFormat="1" applyFill="1" applyBorder="1"/>
    <xf numFmtId="0" fontId="6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6ECC-A538-442B-B430-9385C479C4F8}">
  <sheetPr>
    <pageSetUpPr fitToPage="1"/>
  </sheetPr>
  <dimension ref="A1:E67"/>
  <sheetViews>
    <sheetView tabSelected="1" workbookViewId="0">
      <selection activeCell="E22" sqref="E22"/>
    </sheetView>
  </sheetViews>
  <sheetFormatPr defaultRowHeight="15" x14ac:dyDescent="0.25"/>
  <cols>
    <col min="1" max="1" width="43" bestFit="1" customWidth="1"/>
    <col min="2" max="2" width="12.5703125" bestFit="1" customWidth="1"/>
    <col min="3" max="3" width="11" customWidth="1"/>
    <col min="4" max="4" width="67.85546875" customWidth="1"/>
    <col min="5" max="5" width="29.85546875" customWidth="1"/>
  </cols>
  <sheetData>
    <row r="1" spans="1:5" ht="19.5" thickBot="1" x14ac:dyDescent="0.35">
      <c r="A1" s="21" t="s">
        <v>74</v>
      </c>
      <c r="B1" s="21"/>
      <c r="C1" s="21"/>
      <c r="D1" s="21"/>
    </row>
    <row r="2" spans="1:5" x14ac:dyDescent="0.25">
      <c r="A2" s="8"/>
      <c r="B2" s="8"/>
      <c r="C2" s="8"/>
      <c r="D2" s="11" t="s">
        <v>52</v>
      </c>
    </row>
    <row r="3" spans="1:5" x14ac:dyDescent="0.25">
      <c r="A3" s="8"/>
      <c r="B3" s="8"/>
      <c r="C3" s="8"/>
      <c r="D3" s="12" t="s">
        <v>53</v>
      </c>
    </row>
    <row r="4" spans="1:5" ht="15.75" thickBot="1" x14ac:dyDescent="0.3">
      <c r="D4" s="13" t="s">
        <v>54</v>
      </c>
    </row>
    <row r="5" spans="1:5" ht="15.75" thickBot="1" x14ac:dyDescent="0.3">
      <c r="D5" s="15"/>
    </row>
    <row r="6" spans="1:5" ht="39" customHeight="1" thickBot="1" x14ac:dyDescent="0.35">
      <c r="A6" s="18" t="s">
        <v>73</v>
      </c>
      <c r="B6" s="19"/>
      <c r="C6" s="19"/>
      <c r="D6" s="20"/>
      <c r="E6" s="15"/>
    </row>
    <row r="7" spans="1:5" x14ac:dyDescent="0.25">
      <c r="A7" s="3"/>
      <c r="D7" s="15"/>
      <c r="E7" s="15"/>
    </row>
    <row r="8" spans="1:5" x14ac:dyDescent="0.25">
      <c r="A8" s="3" t="s">
        <v>0</v>
      </c>
      <c r="D8" s="15"/>
      <c r="E8" s="15"/>
    </row>
    <row r="9" spans="1:5" x14ac:dyDescent="0.25">
      <c r="A9" s="2" t="s">
        <v>2</v>
      </c>
      <c r="B9" s="2" t="s">
        <v>3</v>
      </c>
      <c r="C9" s="2" t="s">
        <v>1</v>
      </c>
      <c r="D9" s="6" t="s">
        <v>26</v>
      </c>
      <c r="E9" s="16"/>
    </row>
    <row r="10" spans="1:5" x14ac:dyDescent="0.25">
      <c r="A10" t="s">
        <v>25</v>
      </c>
      <c r="B10" s="4">
        <v>55000</v>
      </c>
      <c r="C10">
        <v>1</v>
      </c>
      <c r="D10" t="s">
        <v>41</v>
      </c>
      <c r="E10" s="17"/>
    </row>
    <row r="11" spans="1:5" x14ac:dyDescent="0.25">
      <c r="A11" t="s">
        <v>49</v>
      </c>
      <c r="B11" s="4">
        <v>40000</v>
      </c>
      <c r="C11">
        <v>1</v>
      </c>
      <c r="D11" t="s">
        <v>44</v>
      </c>
      <c r="E11" s="15"/>
    </row>
    <row r="12" spans="1:5" x14ac:dyDescent="0.25">
      <c r="A12" t="s">
        <v>50</v>
      </c>
      <c r="B12" s="4">
        <v>40000</v>
      </c>
      <c r="C12">
        <v>1</v>
      </c>
      <c r="D12" t="s">
        <v>45</v>
      </c>
      <c r="E12" s="15"/>
    </row>
    <row r="13" spans="1:5" x14ac:dyDescent="0.25">
      <c r="A13" t="s">
        <v>51</v>
      </c>
      <c r="B13" s="4">
        <v>20000</v>
      </c>
      <c r="C13">
        <v>0.5</v>
      </c>
      <c r="D13" t="s">
        <v>43</v>
      </c>
    </row>
    <row r="14" spans="1:5" x14ac:dyDescent="0.25">
      <c r="A14" t="s">
        <v>65</v>
      </c>
      <c r="B14" s="4">
        <v>20000</v>
      </c>
      <c r="C14">
        <v>0.5</v>
      </c>
      <c r="D14" t="s">
        <v>42</v>
      </c>
    </row>
    <row r="15" spans="1:5" x14ac:dyDescent="0.25">
      <c r="A15" s="2" t="s">
        <v>10</v>
      </c>
      <c r="B15" s="5">
        <f>SUM(B10:B14)</f>
        <v>175000</v>
      </c>
    </row>
    <row r="16" spans="1:5" s="1" customFormat="1" x14ac:dyDescent="0.25"/>
    <row r="17" spans="1:4" x14ac:dyDescent="0.25">
      <c r="A17" s="3" t="s">
        <v>4</v>
      </c>
    </row>
    <row r="18" spans="1:4" x14ac:dyDescent="0.25">
      <c r="A18" s="2" t="s">
        <v>5</v>
      </c>
      <c r="B18" s="2" t="s">
        <v>6</v>
      </c>
      <c r="C18" s="2" t="s">
        <v>7</v>
      </c>
      <c r="D18" s="2" t="s">
        <v>21</v>
      </c>
    </row>
    <row r="19" spans="1:4" x14ac:dyDescent="0.25">
      <c r="A19" t="s">
        <v>55</v>
      </c>
      <c r="B19" s="4">
        <f>B15*0.36</f>
        <v>63000</v>
      </c>
      <c r="C19">
        <v>0.36</v>
      </c>
      <c r="D19" s="14" t="s">
        <v>71</v>
      </c>
    </row>
    <row r="20" spans="1:4" x14ac:dyDescent="0.25">
      <c r="A20" s="2" t="s">
        <v>9</v>
      </c>
      <c r="B20" s="5">
        <f>SUM(B19:B19)</f>
        <v>63000</v>
      </c>
    </row>
    <row r="21" spans="1:4" s="1" customFormat="1" x14ac:dyDescent="0.25"/>
    <row r="22" spans="1:4" x14ac:dyDescent="0.25">
      <c r="A22" s="3" t="s">
        <v>8</v>
      </c>
      <c r="B22" s="2" t="s">
        <v>6</v>
      </c>
      <c r="C22" s="2" t="s">
        <v>27</v>
      </c>
      <c r="D22" s="2" t="s">
        <v>28</v>
      </c>
    </row>
    <row r="23" spans="1:4" x14ac:dyDescent="0.25">
      <c r="A23" t="s">
        <v>56</v>
      </c>
      <c r="B23" s="4">
        <f>C23*0.7</f>
        <v>17500</v>
      </c>
      <c r="C23" s="4">
        <v>25000</v>
      </c>
      <c r="D23" t="s">
        <v>29</v>
      </c>
    </row>
    <row r="24" spans="1:4" x14ac:dyDescent="0.25">
      <c r="A24" t="s">
        <v>57</v>
      </c>
      <c r="B24" s="4">
        <v>2500</v>
      </c>
      <c r="C24" s="4"/>
    </row>
    <row r="25" spans="1:4" x14ac:dyDescent="0.25">
      <c r="A25" s="2" t="s">
        <v>11</v>
      </c>
      <c r="B25" s="5">
        <f>SUM(B23:B24)</f>
        <v>20000</v>
      </c>
    </row>
    <row r="26" spans="1:4" s="1" customFormat="1" x14ac:dyDescent="0.25"/>
    <row r="27" spans="1:4" x14ac:dyDescent="0.25">
      <c r="A27" s="3" t="s">
        <v>12</v>
      </c>
    </row>
    <row r="28" spans="1:4" x14ac:dyDescent="0.25">
      <c r="A28" s="2" t="s">
        <v>13</v>
      </c>
      <c r="B28" s="2" t="s">
        <v>6</v>
      </c>
      <c r="C28" s="2"/>
      <c r="D28" s="2" t="s">
        <v>23</v>
      </c>
    </row>
    <row r="29" spans="1:4" x14ac:dyDescent="0.25">
      <c r="A29" t="s">
        <v>32</v>
      </c>
      <c r="B29" s="4">
        <f>735*2</f>
        <v>1470</v>
      </c>
      <c r="D29" t="s">
        <v>60</v>
      </c>
    </row>
    <row r="30" spans="1:4" x14ac:dyDescent="0.25">
      <c r="A30" t="s">
        <v>33</v>
      </c>
      <c r="B30" s="4">
        <f>730*2</f>
        <v>1460</v>
      </c>
      <c r="D30" t="s">
        <v>61</v>
      </c>
    </row>
    <row r="31" spans="1:4" x14ac:dyDescent="0.25">
      <c r="A31" t="s">
        <v>34</v>
      </c>
      <c r="B31" s="4">
        <f>2205*3</f>
        <v>6615</v>
      </c>
      <c r="D31" t="s">
        <v>62</v>
      </c>
    </row>
    <row r="32" spans="1:4" x14ac:dyDescent="0.25">
      <c r="A32" t="s">
        <v>35</v>
      </c>
      <c r="B32" s="4">
        <f>1458*3</f>
        <v>4374</v>
      </c>
      <c r="D32" t="s">
        <v>63</v>
      </c>
    </row>
    <row r="33" spans="1:4" x14ac:dyDescent="0.25">
      <c r="A33" t="s">
        <v>30</v>
      </c>
      <c r="B33" s="4">
        <v>700</v>
      </c>
      <c r="D33" t="s">
        <v>64</v>
      </c>
    </row>
    <row r="34" spans="1:4" x14ac:dyDescent="0.25">
      <c r="A34" s="2" t="s">
        <v>14</v>
      </c>
      <c r="B34" s="5">
        <f>SUM(B29:B33)</f>
        <v>14619</v>
      </c>
    </row>
    <row r="35" spans="1:4" s="1" customFormat="1" x14ac:dyDescent="0.25"/>
    <row r="36" spans="1:4" x14ac:dyDescent="0.25">
      <c r="A36" s="3" t="s">
        <v>15</v>
      </c>
    </row>
    <row r="37" spans="1:4" x14ac:dyDescent="0.25">
      <c r="A37" s="2" t="s">
        <v>13</v>
      </c>
      <c r="B37" s="2" t="s">
        <v>6</v>
      </c>
      <c r="C37" s="2"/>
      <c r="D37" s="2" t="s">
        <v>22</v>
      </c>
    </row>
    <row r="38" spans="1:4" x14ac:dyDescent="0.25">
      <c r="A38" t="s">
        <v>58</v>
      </c>
      <c r="B38" s="4">
        <f>140*4</f>
        <v>560</v>
      </c>
      <c r="C38">
        <v>4</v>
      </c>
      <c r="D38" t="s">
        <v>59</v>
      </c>
    </row>
    <row r="39" spans="1:4" x14ac:dyDescent="0.25">
      <c r="A39" t="s">
        <v>31</v>
      </c>
      <c r="B39" s="4">
        <f>500*5</f>
        <v>2500</v>
      </c>
      <c r="D39" t="s">
        <v>66</v>
      </c>
    </row>
    <row r="40" spans="1:4" x14ac:dyDescent="0.25">
      <c r="A40" s="2" t="s">
        <v>16</v>
      </c>
      <c r="B40" s="5">
        <f>SUM(B38:B39)</f>
        <v>3060</v>
      </c>
    </row>
    <row r="41" spans="1:4" s="1" customFormat="1" x14ac:dyDescent="0.25"/>
    <row r="42" spans="1:4" x14ac:dyDescent="0.25">
      <c r="A42" s="3" t="s">
        <v>17</v>
      </c>
    </row>
    <row r="43" spans="1:4" x14ac:dyDescent="0.25">
      <c r="A43" s="2" t="s">
        <v>13</v>
      </c>
      <c r="B43" s="2" t="s">
        <v>6</v>
      </c>
      <c r="C43" s="2"/>
      <c r="D43" s="2" t="s">
        <v>23</v>
      </c>
    </row>
    <row r="44" spans="1:4" x14ac:dyDescent="0.25">
      <c r="A44" t="s">
        <v>36</v>
      </c>
      <c r="B44" s="4"/>
    </row>
    <row r="45" spans="1:4" x14ac:dyDescent="0.25">
      <c r="A45" t="s">
        <v>37</v>
      </c>
      <c r="B45" s="4"/>
    </row>
    <row r="46" spans="1:4" x14ac:dyDescent="0.25">
      <c r="A46" t="s">
        <v>38</v>
      </c>
      <c r="B46" s="4"/>
    </row>
    <row r="47" spans="1:4" x14ac:dyDescent="0.25">
      <c r="A47" s="2" t="s">
        <v>18</v>
      </c>
      <c r="B47" s="5">
        <v>5000</v>
      </c>
      <c r="D47" t="s">
        <v>67</v>
      </c>
    </row>
    <row r="48" spans="1:4" s="1" customFormat="1" x14ac:dyDescent="0.25"/>
    <row r="49" spans="1:4" x14ac:dyDescent="0.25">
      <c r="A49" s="3" t="s">
        <v>19</v>
      </c>
    </row>
    <row r="50" spans="1:4" x14ac:dyDescent="0.25">
      <c r="A50" s="2" t="s">
        <v>13</v>
      </c>
      <c r="B50" s="2" t="s">
        <v>6</v>
      </c>
      <c r="C50" s="2"/>
      <c r="D50" s="2" t="s">
        <v>23</v>
      </c>
    </row>
    <row r="51" spans="1:4" x14ac:dyDescent="0.25">
      <c r="A51" t="s">
        <v>39</v>
      </c>
      <c r="B51" s="4">
        <v>500</v>
      </c>
    </row>
    <row r="52" spans="1:4" x14ac:dyDescent="0.25">
      <c r="A52" t="s">
        <v>40</v>
      </c>
      <c r="B52" s="4">
        <f>20*50</f>
        <v>1000</v>
      </c>
      <c r="C52">
        <v>50</v>
      </c>
      <c r="D52" t="s">
        <v>68</v>
      </c>
    </row>
    <row r="53" spans="1:4" x14ac:dyDescent="0.25">
      <c r="B53" s="4"/>
    </row>
    <row r="54" spans="1:4" x14ac:dyDescent="0.25">
      <c r="B54" s="4"/>
    </row>
    <row r="55" spans="1:4" x14ac:dyDescent="0.25">
      <c r="A55" s="2" t="s">
        <v>20</v>
      </c>
      <c r="B55" s="5">
        <f>SUM(B51:B54)</f>
        <v>1500</v>
      </c>
    </row>
    <row r="56" spans="1:4" s="1" customFormat="1" x14ac:dyDescent="0.25"/>
    <row r="57" spans="1:4" x14ac:dyDescent="0.25">
      <c r="A57" s="3" t="s">
        <v>69</v>
      </c>
    </row>
    <row r="58" spans="1:4" x14ac:dyDescent="0.25">
      <c r="A58" s="2" t="s">
        <v>13</v>
      </c>
      <c r="B58" s="2" t="s">
        <v>6</v>
      </c>
      <c r="C58" s="2" t="s">
        <v>7</v>
      </c>
      <c r="D58" s="2" t="s">
        <v>24</v>
      </c>
    </row>
    <row r="59" spans="1:4" x14ac:dyDescent="0.25">
      <c r="B59" s="4"/>
    </row>
    <row r="60" spans="1:4" x14ac:dyDescent="0.25">
      <c r="B60" s="4"/>
    </row>
    <row r="61" spans="1:4" x14ac:dyDescent="0.25">
      <c r="B61" s="4"/>
    </row>
    <row r="62" spans="1:4" x14ac:dyDescent="0.25">
      <c r="A62" s="2" t="s">
        <v>70</v>
      </c>
      <c r="B62" s="5">
        <v>10000</v>
      </c>
      <c r="D62" t="s">
        <v>72</v>
      </c>
    </row>
    <row r="63" spans="1:4" s="1" customFormat="1" x14ac:dyDescent="0.25"/>
    <row r="64" spans="1:4" x14ac:dyDescent="0.25">
      <c r="A64" s="2" t="s">
        <v>46</v>
      </c>
      <c r="B64" s="9">
        <f>SUM(B40,B34,B25,B20,B15,B47,B55,B62)</f>
        <v>292179</v>
      </c>
    </row>
    <row r="65" spans="1:2" x14ac:dyDescent="0.25">
      <c r="A65" s="7" t="s">
        <v>47</v>
      </c>
      <c r="B65" s="10">
        <f>B64/B67</f>
        <v>5843.58</v>
      </c>
    </row>
    <row r="67" spans="1:2" x14ac:dyDescent="0.25">
      <c r="A67" s="7" t="s">
        <v>48</v>
      </c>
      <c r="B67">
        <v>50</v>
      </c>
    </row>
  </sheetData>
  <mergeCells count="2">
    <mergeCell ref="A1:D1"/>
    <mergeCell ref="A6:D6"/>
  </mergeCells>
  <pageMargins left="0.7" right="0.7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Beebe, Gina</dc:creator>
  <cp:lastModifiedBy>Gardiner, Betty</cp:lastModifiedBy>
  <cp:lastPrinted>2025-07-22T19:49:33Z</cp:lastPrinted>
  <dcterms:created xsi:type="dcterms:W3CDTF">2025-06-30T17:27:29Z</dcterms:created>
  <dcterms:modified xsi:type="dcterms:W3CDTF">2025-07-28T13:28:41Z</dcterms:modified>
</cp:coreProperties>
</file>