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120" windowWidth="10125" windowHeight="3990"/>
  </bookViews>
  <sheets>
    <sheet name="Personnel Time Worksheet" sheetId="37" r:id="rId1"/>
    <sheet name="Space Utilization Worksheet" sheetId="36" r:id="rId2"/>
  </sheets>
  <definedNames>
    <definedName name="_xlnm.Print_Area" localSheetId="0">'Personnel Time Worksheet'!$A$1:$Z$161</definedName>
    <definedName name="_xlnm.Print_Area" localSheetId="1">'Space Utilization Worksheet'!$A$1:$Z$49</definedName>
  </definedNames>
  <calcPr calcId="145621"/>
</workbook>
</file>

<file path=xl/calcChain.xml><?xml version="1.0" encoding="utf-8"?>
<calcChain xmlns="http://schemas.openxmlformats.org/spreadsheetml/2006/main">
  <c r="N159" i="37" l="1"/>
  <c r="N158" i="37"/>
  <c r="N157" i="37"/>
  <c r="N156" i="37"/>
  <c r="N155" i="37"/>
  <c r="N154" i="37"/>
  <c r="N153" i="37"/>
  <c r="N152" i="37"/>
  <c r="M159" i="37"/>
  <c r="M158" i="37"/>
  <c r="M157" i="37"/>
  <c r="M156" i="37"/>
  <c r="M155" i="37"/>
  <c r="M154" i="37"/>
  <c r="M153" i="37"/>
  <c r="M152" i="37"/>
  <c r="L159" i="37"/>
  <c r="L158" i="37"/>
  <c r="L157" i="37"/>
  <c r="L156" i="37"/>
  <c r="L155" i="37"/>
  <c r="L154" i="37"/>
  <c r="L153" i="37"/>
  <c r="L152" i="37"/>
  <c r="K159" i="37"/>
  <c r="K158" i="37"/>
  <c r="K157" i="37"/>
  <c r="K156" i="37"/>
  <c r="K155" i="37"/>
  <c r="K154" i="37"/>
  <c r="K153" i="37"/>
  <c r="K152" i="37"/>
  <c r="J159" i="37"/>
  <c r="J158" i="37"/>
  <c r="J157" i="37"/>
  <c r="J156" i="37"/>
  <c r="J155" i="37"/>
  <c r="J154" i="37"/>
  <c r="J153" i="37"/>
  <c r="J152" i="37"/>
  <c r="I159" i="37"/>
  <c r="I158" i="37"/>
  <c r="I157" i="37"/>
  <c r="I156" i="37"/>
  <c r="I155" i="37"/>
  <c r="I154" i="37"/>
  <c r="I153" i="37"/>
  <c r="I152" i="37"/>
  <c r="H159" i="37"/>
  <c r="H158" i="37"/>
  <c r="H157" i="37"/>
  <c r="H156" i="37"/>
  <c r="H155" i="37"/>
  <c r="H154" i="37"/>
  <c r="H153" i="37"/>
  <c r="H152" i="37"/>
  <c r="O152" i="37" s="1"/>
  <c r="G159" i="37"/>
  <c r="G158" i="37"/>
  <c r="G157" i="37"/>
  <c r="G156" i="37"/>
  <c r="G155" i="37"/>
  <c r="G154" i="37"/>
  <c r="G153" i="37"/>
  <c r="G152" i="37"/>
  <c r="F159" i="37"/>
  <c r="F158" i="37"/>
  <c r="F157" i="37"/>
  <c r="F156" i="37"/>
  <c r="F155" i="37"/>
  <c r="F154" i="37"/>
  <c r="F153" i="37"/>
  <c r="F152" i="37"/>
  <c r="E159" i="37"/>
  <c r="E158" i="37"/>
  <c r="E157" i="37"/>
  <c r="E156" i="37"/>
  <c r="E155" i="37"/>
  <c r="E154" i="37"/>
  <c r="E153" i="37"/>
  <c r="E152" i="37"/>
  <c r="N151" i="37"/>
  <c r="N150" i="37"/>
  <c r="M151" i="37"/>
  <c r="M150" i="37"/>
  <c r="L151" i="37"/>
  <c r="L150" i="37"/>
  <c r="K151" i="37"/>
  <c r="K150" i="37"/>
  <c r="J151" i="37"/>
  <c r="J150" i="37"/>
  <c r="I151" i="37"/>
  <c r="I150" i="37"/>
  <c r="H151" i="37"/>
  <c r="H150" i="37"/>
  <c r="G151" i="37"/>
  <c r="G150" i="37"/>
  <c r="F151" i="37"/>
  <c r="F150" i="37"/>
  <c r="E151" i="37"/>
  <c r="E150" i="37"/>
  <c r="D159" i="37"/>
  <c r="D158" i="37"/>
  <c r="D157" i="37"/>
  <c r="D156" i="37"/>
  <c r="D155" i="37"/>
  <c r="D154" i="37"/>
  <c r="D153" i="37"/>
  <c r="D152" i="37"/>
  <c r="C160" i="37"/>
  <c r="N144" i="37"/>
  <c r="N143" i="37"/>
  <c r="N142" i="37"/>
  <c r="N141" i="37"/>
  <c r="N140" i="37"/>
  <c r="N139" i="37"/>
  <c r="N138" i="37"/>
  <c r="N137" i="37"/>
  <c r="M144" i="37"/>
  <c r="M143" i="37"/>
  <c r="M142" i="37"/>
  <c r="M141" i="37"/>
  <c r="M140" i="37"/>
  <c r="M139" i="37"/>
  <c r="M138" i="37"/>
  <c r="M137" i="37"/>
  <c r="L144" i="37"/>
  <c r="L143" i="37"/>
  <c r="L142" i="37"/>
  <c r="L141" i="37"/>
  <c r="L140" i="37"/>
  <c r="L139" i="37"/>
  <c r="L138" i="37"/>
  <c r="L137" i="37"/>
  <c r="K144" i="37"/>
  <c r="K143" i="37"/>
  <c r="K142" i="37"/>
  <c r="K141" i="37"/>
  <c r="K140" i="37"/>
  <c r="K139" i="37"/>
  <c r="K138" i="37"/>
  <c r="K137" i="37"/>
  <c r="J144" i="37"/>
  <c r="J143" i="37"/>
  <c r="J142" i="37"/>
  <c r="J141" i="37"/>
  <c r="J140" i="37"/>
  <c r="J139" i="37"/>
  <c r="J138" i="37"/>
  <c r="J137" i="37"/>
  <c r="I144" i="37"/>
  <c r="I143" i="37"/>
  <c r="I142" i="37"/>
  <c r="I141" i="37"/>
  <c r="I140" i="37"/>
  <c r="I139" i="37"/>
  <c r="I138" i="37"/>
  <c r="I137" i="37"/>
  <c r="H144" i="37"/>
  <c r="H143" i="37"/>
  <c r="H142" i="37"/>
  <c r="H141" i="37"/>
  <c r="H140" i="37"/>
  <c r="H139" i="37"/>
  <c r="H138" i="37"/>
  <c r="H145" i="37" s="1"/>
  <c r="H137" i="37"/>
  <c r="G144" i="37"/>
  <c r="G143" i="37"/>
  <c r="G142" i="37"/>
  <c r="G141" i="37"/>
  <c r="G140" i="37"/>
  <c r="G139" i="37"/>
  <c r="G138" i="37"/>
  <c r="G137" i="37"/>
  <c r="F144" i="37"/>
  <c r="F143" i="37"/>
  <c r="F142" i="37"/>
  <c r="F141" i="37"/>
  <c r="F140" i="37"/>
  <c r="F139" i="37"/>
  <c r="F138" i="37"/>
  <c r="F137" i="37"/>
  <c r="E144" i="37"/>
  <c r="E143" i="37"/>
  <c r="E142" i="37"/>
  <c r="E141" i="37"/>
  <c r="E140" i="37"/>
  <c r="E139" i="37"/>
  <c r="E138" i="37"/>
  <c r="E145" i="37" s="1"/>
  <c r="E137" i="37"/>
  <c r="N136" i="37"/>
  <c r="N135" i="37"/>
  <c r="M136" i="37"/>
  <c r="M135" i="37"/>
  <c r="L136" i="37"/>
  <c r="L135" i="37"/>
  <c r="K136" i="37"/>
  <c r="K135" i="37"/>
  <c r="J136" i="37"/>
  <c r="J135" i="37"/>
  <c r="I136" i="37"/>
  <c r="I135" i="37"/>
  <c r="H136" i="37"/>
  <c r="H135" i="37"/>
  <c r="G136" i="37"/>
  <c r="G135" i="37"/>
  <c r="F136" i="37"/>
  <c r="F135" i="37"/>
  <c r="E136" i="37"/>
  <c r="E135" i="37"/>
  <c r="D144" i="37"/>
  <c r="D143" i="37"/>
  <c r="D142" i="37"/>
  <c r="D141" i="37"/>
  <c r="D140" i="37"/>
  <c r="D139" i="37"/>
  <c r="D138" i="37"/>
  <c r="D145" i="37" s="1"/>
  <c r="D137" i="37"/>
  <c r="C145" i="37"/>
  <c r="N129" i="37"/>
  <c r="N128" i="37"/>
  <c r="N127" i="37"/>
  <c r="N126" i="37"/>
  <c r="N125" i="37"/>
  <c r="N130" i="37" s="1"/>
  <c r="N124" i="37"/>
  <c r="N123" i="37"/>
  <c r="N122" i="37"/>
  <c r="M129" i="37"/>
  <c r="M128" i="37"/>
  <c r="M127" i="37"/>
  <c r="M126" i="37"/>
  <c r="M125" i="37"/>
  <c r="M124" i="37"/>
  <c r="M123" i="37"/>
  <c r="M122" i="37"/>
  <c r="L129" i="37"/>
  <c r="L128" i="37"/>
  <c r="L127" i="37"/>
  <c r="L126" i="37"/>
  <c r="L125" i="37"/>
  <c r="L124" i="37"/>
  <c r="L123" i="37"/>
  <c r="L122" i="37"/>
  <c r="K129" i="37"/>
  <c r="K128" i="37"/>
  <c r="K127" i="37"/>
  <c r="K126" i="37"/>
  <c r="K125" i="37"/>
  <c r="K124" i="37"/>
  <c r="K123" i="37"/>
  <c r="K122" i="37"/>
  <c r="J129" i="37"/>
  <c r="J128" i="37"/>
  <c r="J127" i="37"/>
  <c r="J126" i="37"/>
  <c r="J125" i="37"/>
  <c r="J124" i="37"/>
  <c r="J123" i="37"/>
  <c r="J122" i="37"/>
  <c r="I129" i="37"/>
  <c r="I128" i="37"/>
  <c r="I127" i="37"/>
  <c r="I126" i="37"/>
  <c r="I125" i="37"/>
  <c r="I124" i="37"/>
  <c r="I123" i="37"/>
  <c r="I122" i="37"/>
  <c r="H129" i="37"/>
  <c r="H128" i="37"/>
  <c r="H127" i="37"/>
  <c r="H126" i="37"/>
  <c r="H125" i="37"/>
  <c r="H124" i="37"/>
  <c r="H123" i="37"/>
  <c r="H122" i="37"/>
  <c r="G129" i="37"/>
  <c r="G128" i="37"/>
  <c r="G127" i="37"/>
  <c r="G126" i="37"/>
  <c r="G125" i="37"/>
  <c r="G124" i="37"/>
  <c r="G123" i="37"/>
  <c r="G122" i="37"/>
  <c r="F129" i="37"/>
  <c r="F128" i="37"/>
  <c r="F127" i="37"/>
  <c r="F126" i="37"/>
  <c r="F125" i="37"/>
  <c r="F124" i="37"/>
  <c r="F123" i="37"/>
  <c r="F130" i="37" s="1"/>
  <c r="F122" i="37"/>
  <c r="E129" i="37"/>
  <c r="E128" i="37"/>
  <c r="O128" i="37" s="1"/>
  <c r="E127" i="37"/>
  <c r="E126" i="37"/>
  <c r="O126" i="37" s="1"/>
  <c r="E125" i="37"/>
  <c r="E124" i="37"/>
  <c r="O124" i="37" s="1"/>
  <c r="E123" i="37"/>
  <c r="E122" i="37"/>
  <c r="O122" i="37" s="1"/>
  <c r="N121" i="37"/>
  <c r="N120" i="37"/>
  <c r="M121" i="37"/>
  <c r="M120" i="37"/>
  <c r="L121" i="37"/>
  <c r="L120" i="37"/>
  <c r="K121" i="37"/>
  <c r="K120" i="37"/>
  <c r="J121" i="37"/>
  <c r="J120" i="37"/>
  <c r="I121" i="37"/>
  <c r="I120" i="37"/>
  <c r="H121" i="37"/>
  <c r="H120" i="37"/>
  <c r="G121" i="37"/>
  <c r="G120" i="37"/>
  <c r="F121" i="37"/>
  <c r="F120" i="37"/>
  <c r="E121" i="37"/>
  <c r="E120" i="37"/>
  <c r="D129" i="37"/>
  <c r="D128" i="37"/>
  <c r="D127" i="37"/>
  <c r="D126" i="37"/>
  <c r="D130" i="37" s="1"/>
  <c r="D125" i="37"/>
  <c r="D124" i="37"/>
  <c r="D123" i="37"/>
  <c r="D122" i="37"/>
  <c r="C130" i="37"/>
  <c r="O123" i="37"/>
  <c r="N114" i="37"/>
  <c r="N113" i="37"/>
  <c r="N112" i="37"/>
  <c r="N111" i="37"/>
  <c r="N110" i="37"/>
  <c r="N115" i="37" s="1"/>
  <c r="N109" i="37"/>
  <c r="N108" i="37"/>
  <c r="N107" i="37"/>
  <c r="M114" i="37"/>
  <c r="M113" i="37"/>
  <c r="M112" i="37"/>
  <c r="M111" i="37"/>
  <c r="M110" i="37"/>
  <c r="M109" i="37"/>
  <c r="M108" i="37"/>
  <c r="M107" i="37"/>
  <c r="L114" i="37"/>
  <c r="L113" i="37"/>
  <c r="L112" i="37"/>
  <c r="L111" i="37"/>
  <c r="L110" i="37"/>
  <c r="L109" i="37"/>
  <c r="L108" i="37"/>
  <c r="L107" i="37"/>
  <c r="K114" i="37"/>
  <c r="K113" i="37"/>
  <c r="K112" i="37"/>
  <c r="K111" i="37"/>
  <c r="K110" i="37"/>
  <c r="K109" i="37"/>
  <c r="K108" i="37"/>
  <c r="K107" i="37"/>
  <c r="J114" i="37"/>
  <c r="J113" i="37"/>
  <c r="J112" i="37"/>
  <c r="J111" i="37"/>
  <c r="J110" i="37"/>
  <c r="J109" i="37"/>
  <c r="J108" i="37"/>
  <c r="J107" i="37"/>
  <c r="I114" i="37"/>
  <c r="I113" i="37"/>
  <c r="I112" i="37"/>
  <c r="I111" i="37"/>
  <c r="I110" i="37"/>
  <c r="I109" i="37"/>
  <c r="I108" i="37"/>
  <c r="I107" i="37"/>
  <c r="H114" i="37"/>
  <c r="H113" i="37"/>
  <c r="H112" i="37"/>
  <c r="H111" i="37"/>
  <c r="H110" i="37"/>
  <c r="H109" i="37"/>
  <c r="H108" i="37"/>
  <c r="H107" i="37"/>
  <c r="G114" i="37"/>
  <c r="G113" i="37"/>
  <c r="G112" i="37"/>
  <c r="G111" i="37"/>
  <c r="G110" i="37"/>
  <c r="G109" i="37"/>
  <c r="G108" i="37"/>
  <c r="G107" i="37"/>
  <c r="F114" i="37"/>
  <c r="F113" i="37"/>
  <c r="F112" i="37"/>
  <c r="F111" i="37"/>
  <c r="F110" i="37"/>
  <c r="F109" i="37"/>
  <c r="F108" i="37"/>
  <c r="F107" i="37"/>
  <c r="E114" i="37"/>
  <c r="E113" i="37"/>
  <c r="E112" i="37"/>
  <c r="E111" i="37"/>
  <c r="E110" i="37"/>
  <c r="E109" i="37"/>
  <c r="E108" i="37"/>
  <c r="E107" i="37"/>
  <c r="N106" i="37"/>
  <c r="N105" i="37"/>
  <c r="M106" i="37"/>
  <c r="M105" i="37"/>
  <c r="L106" i="37"/>
  <c r="L105" i="37"/>
  <c r="K106" i="37"/>
  <c r="K105" i="37"/>
  <c r="J106" i="37"/>
  <c r="J105" i="37"/>
  <c r="I106" i="37"/>
  <c r="I105" i="37"/>
  <c r="H106" i="37"/>
  <c r="H105" i="37"/>
  <c r="G106" i="37"/>
  <c r="G105" i="37"/>
  <c r="F106" i="37"/>
  <c r="F105" i="37"/>
  <c r="E106" i="37"/>
  <c r="E105" i="37"/>
  <c r="D114" i="37"/>
  <c r="D113" i="37"/>
  <c r="D112" i="37"/>
  <c r="D111" i="37"/>
  <c r="D110" i="37"/>
  <c r="D109" i="37"/>
  <c r="D108" i="37"/>
  <c r="D107" i="37"/>
  <c r="C115" i="37"/>
  <c r="N91" i="37"/>
  <c r="N90" i="37"/>
  <c r="M91" i="37"/>
  <c r="M90" i="37"/>
  <c r="L91" i="37"/>
  <c r="L90" i="37"/>
  <c r="K91" i="37"/>
  <c r="K90" i="37"/>
  <c r="J91" i="37"/>
  <c r="J90" i="37"/>
  <c r="I91" i="37"/>
  <c r="I90" i="37"/>
  <c r="H91" i="37"/>
  <c r="H90" i="37"/>
  <c r="G91" i="37"/>
  <c r="G90" i="37"/>
  <c r="F91" i="37"/>
  <c r="F90" i="37"/>
  <c r="N99" i="37"/>
  <c r="N98" i="37"/>
  <c r="N97" i="37"/>
  <c r="N96" i="37"/>
  <c r="N95" i="37"/>
  <c r="N94" i="37"/>
  <c r="N93" i="37"/>
  <c r="N92" i="37"/>
  <c r="M99" i="37"/>
  <c r="M98" i="37"/>
  <c r="M97" i="37"/>
  <c r="M96" i="37"/>
  <c r="M95" i="37"/>
  <c r="M94" i="37"/>
  <c r="M93" i="37"/>
  <c r="M92" i="37"/>
  <c r="L99" i="37"/>
  <c r="L98" i="37"/>
  <c r="L97" i="37"/>
  <c r="L96" i="37"/>
  <c r="L95" i="37"/>
  <c r="L94" i="37"/>
  <c r="L93" i="37"/>
  <c r="L92" i="37"/>
  <c r="K99" i="37"/>
  <c r="K98" i="37"/>
  <c r="K97" i="37"/>
  <c r="K96" i="37"/>
  <c r="K95" i="37"/>
  <c r="K94" i="37"/>
  <c r="K93" i="37"/>
  <c r="K92" i="37"/>
  <c r="J99" i="37"/>
  <c r="J98" i="37"/>
  <c r="J97" i="37"/>
  <c r="J96" i="37"/>
  <c r="J95" i="37"/>
  <c r="J94" i="37"/>
  <c r="J93" i="37"/>
  <c r="J92" i="37"/>
  <c r="I99" i="37"/>
  <c r="I98" i="37"/>
  <c r="I97" i="37"/>
  <c r="I96" i="37"/>
  <c r="I95" i="37"/>
  <c r="I94" i="37"/>
  <c r="I93" i="37"/>
  <c r="I92" i="37"/>
  <c r="H99" i="37"/>
  <c r="H98" i="37"/>
  <c r="H97" i="37"/>
  <c r="H96" i="37"/>
  <c r="H95" i="37"/>
  <c r="H94" i="37"/>
  <c r="H93" i="37"/>
  <c r="H92" i="37"/>
  <c r="G99" i="37"/>
  <c r="G98" i="37"/>
  <c r="G97" i="37"/>
  <c r="G96" i="37"/>
  <c r="G95" i="37"/>
  <c r="G94" i="37"/>
  <c r="G93" i="37"/>
  <c r="G92" i="37"/>
  <c r="F99" i="37"/>
  <c r="F98" i="37"/>
  <c r="F97" i="37"/>
  <c r="F96" i="37"/>
  <c r="O96" i="37" s="1"/>
  <c r="F95" i="37"/>
  <c r="F94" i="37"/>
  <c r="F93" i="37"/>
  <c r="F92" i="37"/>
  <c r="O92" i="37" s="1"/>
  <c r="E99" i="37"/>
  <c r="E98" i="37"/>
  <c r="E97" i="37"/>
  <c r="E96" i="37"/>
  <c r="E95" i="37"/>
  <c r="E94" i="37"/>
  <c r="E93" i="37"/>
  <c r="E92" i="37"/>
  <c r="E91" i="37"/>
  <c r="E90" i="37"/>
  <c r="D99" i="37"/>
  <c r="D98" i="37"/>
  <c r="D97" i="37"/>
  <c r="D96" i="37"/>
  <c r="D95" i="37"/>
  <c r="D94" i="37"/>
  <c r="D93" i="37"/>
  <c r="D92" i="37"/>
  <c r="C100" i="37"/>
  <c r="H100" i="37" l="1"/>
  <c r="I100" i="37"/>
  <c r="J100" i="37"/>
  <c r="K100" i="37"/>
  <c r="M100" i="37"/>
  <c r="N100" i="37"/>
  <c r="O108" i="37"/>
  <c r="M115" i="37"/>
  <c r="O112" i="37"/>
  <c r="J130" i="37"/>
  <c r="O127" i="37"/>
  <c r="O140" i="37"/>
  <c r="O144" i="37"/>
  <c r="L100" i="37"/>
  <c r="E115" i="37"/>
  <c r="F115" i="37"/>
  <c r="H115" i="37"/>
  <c r="K115" i="37"/>
  <c r="G130" i="37"/>
  <c r="I130" i="37"/>
  <c r="K130" i="37"/>
  <c r="M130" i="37"/>
  <c r="F145" i="37"/>
  <c r="O154" i="37"/>
  <c r="O125" i="37"/>
  <c r="O129" i="37"/>
  <c r="O111" i="37"/>
  <c r="G115" i="37"/>
  <c r="L130" i="37"/>
  <c r="I145" i="37"/>
  <c r="K145" i="37"/>
  <c r="N145" i="37"/>
  <c r="O153" i="37"/>
  <c r="O159" i="37"/>
  <c r="D160" i="37"/>
  <c r="M145" i="37"/>
  <c r="L145" i="37"/>
  <c r="J145" i="37"/>
  <c r="G145" i="37"/>
  <c r="O141" i="37"/>
  <c r="O138" i="37"/>
  <c r="O142" i="37"/>
  <c r="O139" i="37"/>
  <c r="O143" i="37"/>
  <c r="O137" i="37"/>
  <c r="H130" i="37"/>
  <c r="O130" i="37"/>
  <c r="E130" i="37"/>
  <c r="L115" i="37"/>
  <c r="J115" i="37"/>
  <c r="I115" i="37"/>
  <c r="O109" i="37"/>
  <c r="O113" i="37"/>
  <c r="O110" i="37"/>
  <c r="O114" i="37"/>
  <c r="D115" i="37"/>
  <c r="O107" i="37"/>
  <c r="O94" i="37"/>
  <c r="O98" i="37"/>
  <c r="O93" i="37"/>
  <c r="O95" i="37"/>
  <c r="O97" i="37"/>
  <c r="O99" i="37"/>
  <c r="G100" i="37"/>
  <c r="F100" i="37"/>
  <c r="D100" i="37"/>
  <c r="E100" i="37"/>
  <c r="W38" i="36"/>
  <c r="W37" i="36"/>
  <c r="U38" i="36"/>
  <c r="U37" i="36"/>
  <c r="S38" i="36"/>
  <c r="S37" i="36"/>
  <c r="Q38" i="36"/>
  <c r="Q37" i="36"/>
  <c r="O38" i="36"/>
  <c r="O37" i="36"/>
  <c r="M38" i="36"/>
  <c r="M37" i="36"/>
  <c r="K38" i="36"/>
  <c r="K37" i="36"/>
  <c r="I38" i="36"/>
  <c r="I37" i="36"/>
  <c r="G38" i="36"/>
  <c r="G37" i="36"/>
  <c r="E38" i="36"/>
  <c r="E37" i="36"/>
  <c r="W47" i="36"/>
  <c r="W46" i="36"/>
  <c r="X46" i="36" s="1"/>
  <c r="W45" i="36"/>
  <c r="X45" i="36" s="1"/>
  <c r="W44" i="36"/>
  <c r="X44" i="36" s="1"/>
  <c r="W43" i="36"/>
  <c r="X43" i="36" s="1"/>
  <c r="W42" i="36"/>
  <c r="X42" i="36" s="1"/>
  <c r="W41" i="36"/>
  <c r="X41" i="36" s="1"/>
  <c r="W40" i="36"/>
  <c r="X40" i="36" s="1"/>
  <c r="U47" i="36"/>
  <c r="V47" i="36" s="1"/>
  <c r="U46" i="36"/>
  <c r="V46" i="36" s="1"/>
  <c r="U45" i="36"/>
  <c r="V45" i="36" s="1"/>
  <c r="U44" i="36"/>
  <c r="V44" i="36" s="1"/>
  <c r="U43" i="36"/>
  <c r="U42" i="36"/>
  <c r="V42" i="36" s="1"/>
  <c r="U41" i="36"/>
  <c r="V41" i="36" s="1"/>
  <c r="U40" i="36"/>
  <c r="S47" i="36"/>
  <c r="T47" i="36" s="1"/>
  <c r="S46" i="36"/>
  <c r="T46" i="36" s="1"/>
  <c r="S45" i="36"/>
  <c r="T45" i="36" s="1"/>
  <c r="S44" i="36"/>
  <c r="T44" i="36" s="1"/>
  <c r="S43" i="36"/>
  <c r="T43" i="36" s="1"/>
  <c r="S42" i="36"/>
  <c r="T42" i="36" s="1"/>
  <c r="S41" i="36"/>
  <c r="T41" i="36" s="1"/>
  <c r="S40" i="36"/>
  <c r="T40" i="36" s="1"/>
  <c r="Q47" i="36"/>
  <c r="R47" i="36" s="1"/>
  <c r="Q46" i="36"/>
  <c r="R46" i="36" s="1"/>
  <c r="Q45" i="36"/>
  <c r="R45" i="36" s="1"/>
  <c r="Q44" i="36"/>
  <c r="R44" i="36" s="1"/>
  <c r="Q43" i="36"/>
  <c r="R43" i="36" s="1"/>
  <c r="Q42" i="36"/>
  <c r="R42" i="36" s="1"/>
  <c r="Q41" i="36"/>
  <c r="R41" i="36" s="1"/>
  <c r="Q40" i="36"/>
  <c r="R40" i="36" s="1"/>
  <c r="O47" i="36"/>
  <c r="P47" i="36" s="1"/>
  <c r="O46" i="36"/>
  <c r="P46" i="36" s="1"/>
  <c r="O45" i="36"/>
  <c r="P45" i="36" s="1"/>
  <c r="O44" i="36"/>
  <c r="P44" i="36" s="1"/>
  <c r="O43" i="36"/>
  <c r="P43" i="36" s="1"/>
  <c r="O42" i="36"/>
  <c r="P42" i="36" s="1"/>
  <c r="O41" i="36"/>
  <c r="P41" i="36" s="1"/>
  <c r="O40" i="36"/>
  <c r="P40" i="36" s="1"/>
  <c r="M47" i="36"/>
  <c r="N47" i="36" s="1"/>
  <c r="M46" i="36"/>
  <c r="N46" i="36" s="1"/>
  <c r="M45" i="36"/>
  <c r="N45" i="36" s="1"/>
  <c r="M44" i="36"/>
  <c r="N44" i="36" s="1"/>
  <c r="M43" i="36"/>
  <c r="N43" i="36" s="1"/>
  <c r="M42" i="36"/>
  <c r="N42" i="36" s="1"/>
  <c r="M41" i="36"/>
  <c r="N41" i="36" s="1"/>
  <c r="M40" i="36"/>
  <c r="N40" i="36" s="1"/>
  <c r="K47" i="36"/>
  <c r="L47" i="36" s="1"/>
  <c r="K46" i="36"/>
  <c r="L46" i="36" s="1"/>
  <c r="K45" i="36"/>
  <c r="L45" i="36" s="1"/>
  <c r="K44" i="36"/>
  <c r="L44" i="36" s="1"/>
  <c r="K43" i="36"/>
  <c r="L43" i="36" s="1"/>
  <c r="K42" i="36"/>
  <c r="L42" i="36" s="1"/>
  <c r="K41" i="36"/>
  <c r="L41" i="36" s="1"/>
  <c r="K40" i="36"/>
  <c r="L40" i="36" s="1"/>
  <c r="I47" i="36"/>
  <c r="J47" i="36" s="1"/>
  <c r="I46" i="36"/>
  <c r="J46" i="36" s="1"/>
  <c r="I45" i="36"/>
  <c r="J45" i="36" s="1"/>
  <c r="I44" i="36"/>
  <c r="J44" i="36" s="1"/>
  <c r="I43" i="36"/>
  <c r="J43" i="36" s="1"/>
  <c r="I42" i="36"/>
  <c r="J42" i="36" s="1"/>
  <c r="I41" i="36"/>
  <c r="J41" i="36" s="1"/>
  <c r="I40" i="36"/>
  <c r="J40" i="36" s="1"/>
  <c r="G47" i="36"/>
  <c r="G46" i="36"/>
  <c r="H46" i="36" s="1"/>
  <c r="G45" i="36"/>
  <c r="H45" i="36" s="1"/>
  <c r="G44" i="36"/>
  <c r="H44" i="36" s="1"/>
  <c r="G43" i="36"/>
  <c r="G42" i="36"/>
  <c r="H42" i="36" s="1"/>
  <c r="G41" i="36"/>
  <c r="H41" i="36" s="1"/>
  <c r="G40" i="36"/>
  <c r="H40" i="36" s="1"/>
  <c r="E47" i="36"/>
  <c r="F47" i="36" s="1"/>
  <c r="E46" i="36"/>
  <c r="Y46" i="36" s="1"/>
  <c r="E45" i="36"/>
  <c r="F45" i="36" s="1"/>
  <c r="E44" i="36"/>
  <c r="F44" i="36" s="1"/>
  <c r="E43" i="36"/>
  <c r="F43" i="36" s="1"/>
  <c r="E42" i="36"/>
  <c r="Y42" i="36" s="1"/>
  <c r="E41" i="36"/>
  <c r="E40" i="36"/>
  <c r="F40" i="36" s="1"/>
  <c r="C47" i="36"/>
  <c r="B47" i="36"/>
  <c r="A47" i="36"/>
  <c r="C46" i="36"/>
  <c r="B46" i="36"/>
  <c r="A46" i="36"/>
  <c r="C45" i="36"/>
  <c r="B45" i="36"/>
  <c r="A45" i="36"/>
  <c r="C44" i="36"/>
  <c r="B44" i="36"/>
  <c r="A44" i="36"/>
  <c r="C43" i="36"/>
  <c r="B43" i="36"/>
  <c r="A43" i="36"/>
  <c r="C42" i="36"/>
  <c r="B42" i="36"/>
  <c r="A42" i="36"/>
  <c r="C41" i="36"/>
  <c r="B41" i="36"/>
  <c r="A41" i="36"/>
  <c r="C40" i="36"/>
  <c r="B40" i="36"/>
  <c r="A40" i="36"/>
  <c r="D48" i="36"/>
  <c r="X47" i="36"/>
  <c r="V43" i="36"/>
  <c r="V40" i="36"/>
  <c r="O145" i="37" l="1"/>
  <c r="O115" i="37"/>
  <c r="O100" i="37"/>
  <c r="F42" i="36"/>
  <c r="F46" i="36"/>
  <c r="Z46" i="36" s="1"/>
  <c r="Y43" i="36"/>
  <c r="Y40" i="36"/>
  <c r="Y44" i="36"/>
  <c r="Y47" i="36"/>
  <c r="Y41" i="36"/>
  <c r="H43" i="36"/>
  <c r="Z43" i="36" s="1"/>
  <c r="H47" i="36"/>
  <c r="Z47" i="36" s="1"/>
  <c r="F41" i="36"/>
  <c r="Z41" i="36" s="1"/>
  <c r="Y45" i="36"/>
  <c r="P48" i="36"/>
  <c r="X48" i="36"/>
  <c r="N48" i="36"/>
  <c r="V48" i="36"/>
  <c r="Z40" i="36"/>
  <c r="Z44" i="36"/>
  <c r="F48" i="36"/>
  <c r="L48" i="36"/>
  <c r="Z42" i="36"/>
  <c r="Z45" i="36"/>
  <c r="J48" i="36"/>
  <c r="R48" i="36"/>
  <c r="T48" i="36"/>
  <c r="H48" i="36" l="1"/>
  <c r="Z48" i="36"/>
  <c r="D31" i="37"/>
  <c r="D30" i="37"/>
  <c r="D29" i="37"/>
  <c r="D28" i="37"/>
  <c r="B35" i="37"/>
  <c r="A35" i="37"/>
  <c r="B34" i="37"/>
  <c r="A34" i="37"/>
  <c r="B33" i="37"/>
  <c r="A33" i="37"/>
  <c r="B32" i="37"/>
  <c r="A32" i="37"/>
  <c r="B31" i="37"/>
  <c r="A31" i="37"/>
  <c r="C85" i="37" l="1"/>
  <c r="N84" i="37"/>
  <c r="M84" i="37"/>
  <c r="L84" i="37"/>
  <c r="K84" i="37"/>
  <c r="J84" i="37"/>
  <c r="I84" i="37"/>
  <c r="H84" i="37"/>
  <c r="G84" i="37"/>
  <c r="F84" i="37"/>
  <c r="E84" i="37"/>
  <c r="D84" i="37"/>
  <c r="N83" i="37"/>
  <c r="M83" i="37"/>
  <c r="L83" i="37"/>
  <c r="K83" i="37"/>
  <c r="J83" i="37"/>
  <c r="I83" i="37"/>
  <c r="H83" i="37"/>
  <c r="G83" i="37"/>
  <c r="F83" i="37"/>
  <c r="E83" i="37"/>
  <c r="D83" i="37"/>
  <c r="N82" i="37"/>
  <c r="M82" i="37"/>
  <c r="L82" i="37"/>
  <c r="K82" i="37"/>
  <c r="J82" i="37"/>
  <c r="I82" i="37"/>
  <c r="H82" i="37"/>
  <c r="G82" i="37"/>
  <c r="F82" i="37"/>
  <c r="E82" i="37"/>
  <c r="D82" i="37"/>
  <c r="N81" i="37"/>
  <c r="M81" i="37"/>
  <c r="L81" i="37"/>
  <c r="K81" i="37"/>
  <c r="J81" i="37"/>
  <c r="I81" i="37"/>
  <c r="H81" i="37"/>
  <c r="G81" i="37"/>
  <c r="F81" i="37"/>
  <c r="E81" i="37"/>
  <c r="D81" i="37"/>
  <c r="N80" i="37"/>
  <c r="M80" i="37"/>
  <c r="L80" i="37"/>
  <c r="K80" i="37"/>
  <c r="J80" i="37"/>
  <c r="I80" i="37"/>
  <c r="H80" i="37"/>
  <c r="G80" i="37"/>
  <c r="F80" i="37"/>
  <c r="E80" i="37"/>
  <c r="D80" i="37"/>
  <c r="N79" i="37"/>
  <c r="M79" i="37"/>
  <c r="L79" i="37"/>
  <c r="K79" i="37"/>
  <c r="J79" i="37"/>
  <c r="I79" i="37"/>
  <c r="H79" i="37"/>
  <c r="G79" i="37"/>
  <c r="F79" i="37"/>
  <c r="E79" i="37"/>
  <c r="D79" i="37"/>
  <c r="N78" i="37"/>
  <c r="M78" i="37"/>
  <c r="L78" i="37"/>
  <c r="K78" i="37"/>
  <c r="J78" i="37"/>
  <c r="I78" i="37"/>
  <c r="H78" i="37"/>
  <c r="G78" i="37"/>
  <c r="F78" i="37"/>
  <c r="E78" i="37"/>
  <c r="D78" i="37"/>
  <c r="N77" i="37"/>
  <c r="M77" i="37"/>
  <c r="L77" i="37"/>
  <c r="K77" i="37"/>
  <c r="J77" i="37"/>
  <c r="I77" i="37"/>
  <c r="H77" i="37"/>
  <c r="G77" i="37"/>
  <c r="F77" i="37"/>
  <c r="E77" i="37"/>
  <c r="D77" i="37"/>
  <c r="N76" i="37"/>
  <c r="M76" i="37"/>
  <c r="L76" i="37"/>
  <c r="K76" i="37"/>
  <c r="J76" i="37"/>
  <c r="I76" i="37"/>
  <c r="H76" i="37"/>
  <c r="G76" i="37"/>
  <c r="F76" i="37"/>
  <c r="E76" i="37"/>
  <c r="N75" i="37"/>
  <c r="M75" i="37"/>
  <c r="L75" i="37"/>
  <c r="K75" i="37"/>
  <c r="J75" i="37"/>
  <c r="I75" i="37"/>
  <c r="H75" i="37"/>
  <c r="G75" i="37"/>
  <c r="F75" i="37"/>
  <c r="E75" i="37"/>
  <c r="C70" i="37"/>
  <c r="N69" i="37"/>
  <c r="M69" i="37"/>
  <c r="L69" i="37"/>
  <c r="K69" i="37"/>
  <c r="J69" i="37"/>
  <c r="I69" i="37"/>
  <c r="H69" i="37"/>
  <c r="G69" i="37"/>
  <c r="F69" i="37"/>
  <c r="E69" i="37"/>
  <c r="D69" i="37"/>
  <c r="N68" i="37"/>
  <c r="M68" i="37"/>
  <c r="L68" i="37"/>
  <c r="K68" i="37"/>
  <c r="J68" i="37"/>
  <c r="I68" i="37"/>
  <c r="H68" i="37"/>
  <c r="G68" i="37"/>
  <c r="F68" i="37"/>
  <c r="E68" i="37"/>
  <c r="D68" i="37"/>
  <c r="N67" i="37"/>
  <c r="M67" i="37"/>
  <c r="L67" i="37"/>
  <c r="K67" i="37"/>
  <c r="J67" i="37"/>
  <c r="I67" i="37"/>
  <c r="H67" i="37"/>
  <c r="G67" i="37"/>
  <c r="F67" i="37"/>
  <c r="E67" i="37"/>
  <c r="D67" i="37"/>
  <c r="N66" i="37"/>
  <c r="M66" i="37"/>
  <c r="L66" i="37"/>
  <c r="K66" i="37"/>
  <c r="J66" i="37"/>
  <c r="I66" i="37"/>
  <c r="H66" i="37"/>
  <c r="G66" i="37"/>
  <c r="F66" i="37"/>
  <c r="E66" i="37"/>
  <c r="D66" i="37"/>
  <c r="N65" i="37"/>
  <c r="M65" i="37"/>
  <c r="L65" i="37"/>
  <c r="K65" i="37"/>
  <c r="J65" i="37"/>
  <c r="I65" i="37"/>
  <c r="H65" i="37"/>
  <c r="G65" i="37"/>
  <c r="F65" i="37"/>
  <c r="E65" i="37"/>
  <c r="D65" i="37"/>
  <c r="N64" i="37"/>
  <c r="M64" i="37"/>
  <c r="L64" i="37"/>
  <c r="K64" i="37"/>
  <c r="J64" i="37"/>
  <c r="I64" i="37"/>
  <c r="H64" i="37"/>
  <c r="G64" i="37"/>
  <c r="F64" i="37"/>
  <c r="E64" i="37"/>
  <c r="D64" i="37"/>
  <c r="N63" i="37"/>
  <c r="M63" i="37"/>
  <c r="L63" i="37"/>
  <c r="K63" i="37"/>
  <c r="J63" i="37"/>
  <c r="I63" i="37"/>
  <c r="H63" i="37"/>
  <c r="G63" i="37"/>
  <c r="F63" i="37"/>
  <c r="E63" i="37"/>
  <c r="D63" i="37"/>
  <c r="N62" i="37"/>
  <c r="M62" i="37"/>
  <c r="L62" i="37"/>
  <c r="K62" i="37"/>
  <c r="J62" i="37"/>
  <c r="I62" i="37"/>
  <c r="H62" i="37"/>
  <c r="G62" i="37"/>
  <c r="F62" i="37"/>
  <c r="E62" i="37"/>
  <c r="D62" i="37"/>
  <c r="N61" i="37"/>
  <c r="M61" i="37"/>
  <c r="L61" i="37"/>
  <c r="K61" i="37"/>
  <c r="J61" i="37"/>
  <c r="I61" i="37"/>
  <c r="H61" i="37"/>
  <c r="G61" i="37"/>
  <c r="F61" i="37"/>
  <c r="E61" i="37"/>
  <c r="N60" i="37"/>
  <c r="M60" i="37"/>
  <c r="L60" i="37"/>
  <c r="K60" i="37"/>
  <c r="J60" i="37"/>
  <c r="I60" i="37"/>
  <c r="H60" i="37"/>
  <c r="G60" i="37"/>
  <c r="F60" i="37"/>
  <c r="E60" i="37"/>
  <c r="C55" i="37"/>
  <c r="N54" i="37"/>
  <c r="M54" i="37"/>
  <c r="L54" i="37"/>
  <c r="K54" i="37"/>
  <c r="J54" i="37"/>
  <c r="I54" i="37"/>
  <c r="H54" i="37"/>
  <c r="G54" i="37"/>
  <c r="F54" i="37"/>
  <c r="E54" i="37"/>
  <c r="D54" i="37"/>
  <c r="N53" i="37"/>
  <c r="M53" i="37"/>
  <c r="L53" i="37"/>
  <c r="K53" i="37"/>
  <c r="J53" i="37"/>
  <c r="I53" i="37"/>
  <c r="H53" i="37"/>
  <c r="G53" i="37"/>
  <c r="F53" i="37"/>
  <c r="E53" i="37"/>
  <c r="D53" i="37"/>
  <c r="N52" i="37"/>
  <c r="M52" i="37"/>
  <c r="L52" i="37"/>
  <c r="K52" i="37"/>
  <c r="J52" i="37"/>
  <c r="I52" i="37"/>
  <c r="H52" i="37"/>
  <c r="G52" i="37"/>
  <c r="F52" i="37"/>
  <c r="E52" i="37"/>
  <c r="D52" i="37"/>
  <c r="N51" i="37"/>
  <c r="M51" i="37"/>
  <c r="L51" i="37"/>
  <c r="K51" i="37"/>
  <c r="J51" i="37"/>
  <c r="I51" i="37"/>
  <c r="H51" i="37"/>
  <c r="G51" i="37"/>
  <c r="F51" i="37"/>
  <c r="E51" i="37"/>
  <c r="D51" i="37"/>
  <c r="N50" i="37"/>
  <c r="M50" i="37"/>
  <c r="L50" i="37"/>
  <c r="K50" i="37"/>
  <c r="J50" i="37"/>
  <c r="I50" i="37"/>
  <c r="H50" i="37"/>
  <c r="G50" i="37"/>
  <c r="F50" i="37"/>
  <c r="E50" i="37"/>
  <c r="D50" i="37"/>
  <c r="N49" i="37"/>
  <c r="M49" i="37"/>
  <c r="L49" i="37"/>
  <c r="K49" i="37"/>
  <c r="J49" i="37"/>
  <c r="I49" i="37"/>
  <c r="H49" i="37"/>
  <c r="G49" i="37"/>
  <c r="F49" i="37"/>
  <c r="E49" i="37"/>
  <c r="D49" i="37"/>
  <c r="N48" i="37"/>
  <c r="M48" i="37"/>
  <c r="L48" i="37"/>
  <c r="K48" i="37"/>
  <c r="J48" i="37"/>
  <c r="I48" i="37"/>
  <c r="H48" i="37"/>
  <c r="G48" i="37"/>
  <c r="F48" i="37"/>
  <c r="E48" i="37"/>
  <c r="D48" i="37"/>
  <c r="N47" i="37"/>
  <c r="M47" i="37"/>
  <c r="L47" i="37"/>
  <c r="K47" i="37"/>
  <c r="J47" i="37"/>
  <c r="I47" i="37"/>
  <c r="H47" i="37"/>
  <c r="G47" i="37"/>
  <c r="F47" i="37"/>
  <c r="E47" i="37"/>
  <c r="D47" i="37"/>
  <c r="N46" i="37"/>
  <c r="M46" i="37"/>
  <c r="L46" i="37"/>
  <c r="K46" i="37"/>
  <c r="J46" i="37"/>
  <c r="I46" i="37"/>
  <c r="H46" i="37"/>
  <c r="G46" i="37"/>
  <c r="F46" i="37"/>
  <c r="E46" i="37"/>
  <c r="N45" i="37"/>
  <c r="M45" i="37"/>
  <c r="L45" i="37"/>
  <c r="K45" i="37"/>
  <c r="J45" i="37"/>
  <c r="I45" i="37"/>
  <c r="H45" i="37"/>
  <c r="G45" i="37"/>
  <c r="F45" i="37"/>
  <c r="E45" i="37"/>
  <c r="D36" i="37"/>
  <c r="W35" i="37"/>
  <c r="U35" i="37"/>
  <c r="S35" i="37"/>
  <c r="Q35" i="37"/>
  <c r="O35" i="37"/>
  <c r="M35" i="37"/>
  <c r="K35" i="37"/>
  <c r="I35" i="37"/>
  <c r="G35" i="37"/>
  <c r="E35" i="37"/>
  <c r="W34" i="37"/>
  <c r="U34" i="37"/>
  <c r="S34" i="37"/>
  <c r="Q34" i="37"/>
  <c r="O34" i="37"/>
  <c r="M34" i="37"/>
  <c r="K34" i="37"/>
  <c r="I34" i="37"/>
  <c r="G34" i="37"/>
  <c r="E34" i="37"/>
  <c r="W33" i="37"/>
  <c r="U33" i="37"/>
  <c r="S33" i="37"/>
  <c r="Q33" i="37"/>
  <c r="O33" i="37"/>
  <c r="M33" i="37"/>
  <c r="K33" i="37"/>
  <c r="I33" i="37"/>
  <c r="G33" i="37"/>
  <c r="E33" i="37"/>
  <c r="W32" i="37"/>
  <c r="U32" i="37"/>
  <c r="S32" i="37"/>
  <c r="Q32" i="37"/>
  <c r="O32" i="37"/>
  <c r="M32" i="37"/>
  <c r="K32" i="37"/>
  <c r="I32" i="37"/>
  <c r="G32" i="37"/>
  <c r="E32" i="37"/>
  <c r="W31" i="37"/>
  <c r="X31" i="37" s="1"/>
  <c r="U31" i="37"/>
  <c r="V31" i="37" s="1"/>
  <c r="S31" i="37"/>
  <c r="T31" i="37" s="1"/>
  <c r="Q31" i="37"/>
  <c r="R31" i="37" s="1"/>
  <c r="O31" i="37"/>
  <c r="P31" i="37" s="1"/>
  <c r="M31" i="37"/>
  <c r="N31" i="37" s="1"/>
  <c r="K31" i="37"/>
  <c r="L31" i="37" s="1"/>
  <c r="I31" i="37"/>
  <c r="J31" i="37" s="1"/>
  <c r="G31" i="37"/>
  <c r="H31" i="37" s="1"/>
  <c r="E31" i="37"/>
  <c r="F31" i="37" s="1"/>
  <c r="W30" i="37"/>
  <c r="X30" i="37" s="1"/>
  <c r="U30" i="37"/>
  <c r="V30" i="37" s="1"/>
  <c r="S30" i="37"/>
  <c r="T30" i="37" s="1"/>
  <c r="R30" i="37"/>
  <c r="Q30" i="37"/>
  <c r="O30" i="37"/>
  <c r="P30" i="37" s="1"/>
  <c r="M30" i="37"/>
  <c r="N30" i="37" s="1"/>
  <c r="L30" i="37"/>
  <c r="K30" i="37"/>
  <c r="I30" i="37"/>
  <c r="J30" i="37" s="1"/>
  <c r="G30" i="37"/>
  <c r="H30" i="37" s="1"/>
  <c r="E30" i="37"/>
  <c r="B30" i="37"/>
  <c r="A30" i="37"/>
  <c r="W29" i="37"/>
  <c r="X29" i="37" s="1"/>
  <c r="U29" i="37"/>
  <c r="V29" i="37" s="1"/>
  <c r="S29" i="37"/>
  <c r="T29" i="37" s="1"/>
  <c r="Q29" i="37"/>
  <c r="R29" i="37" s="1"/>
  <c r="O29" i="37"/>
  <c r="P29" i="37" s="1"/>
  <c r="M29" i="37"/>
  <c r="N29" i="37" s="1"/>
  <c r="K29" i="37"/>
  <c r="L29" i="37" s="1"/>
  <c r="I29" i="37"/>
  <c r="J29" i="37" s="1"/>
  <c r="G29" i="37"/>
  <c r="H29" i="37" s="1"/>
  <c r="E29" i="37"/>
  <c r="F29" i="37" s="1"/>
  <c r="B29" i="37"/>
  <c r="A29" i="37"/>
  <c r="W28" i="37"/>
  <c r="X28" i="37" s="1"/>
  <c r="U28" i="37"/>
  <c r="V28" i="37" s="1"/>
  <c r="S28" i="37"/>
  <c r="T28" i="37" s="1"/>
  <c r="Q28" i="37"/>
  <c r="R28" i="37" s="1"/>
  <c r="O28" i="37"/>
  <c r="P28" i="37" s="1"/>
  <c r="M28" i="37"/>
  <c r="N28" i="37" s="1"/>
  <c r="K28" i="37"/>
  <c r="L28" i="37" s="1"/>
  <c r="I28" i="37"/>
  <c r="J28" i="37" s="1"/>
  <c r="G28" i="37"/>
  <c r="H28" i="37" s="1"/>
  <c r="E28" i="37"/>
  <c r="B28" i="37"/>
  <c r="A28" i="37"/>
  <c r="W26" i="37"/>
  <c r="U26" i="37"/>
  <c r="S26" i="37"/>
  <c r="Q26" i="37"/>
  <c r="O26" i="37"/>
  <c r="M26" i="37"/>
  <c r="K26" i="37"/>
  <c r="I26" i="37"/>
  <c r="G26" i="37"/>
  <c r="E26" i="37"/>
  <c r="W25" i="37"/>
  <c r="U25" i="37"/>
  <c r="S25" i="37"/>
  <c r="Q25" i="37"/>
  <c r="O25" i="37"/>
  <c r="M25" i="37"/>
  <c r="K25" i="37"/>
  <c r="I25" i="37"/>
  <c r="G25" i="37"/>
  <c r="E25" i="37"/>
  <c r="D23" i="37"/>
  <c r="Y22" i="37"/>
  <c r="X22" i="37"/>
  <c r="V22" i="37"/>
  <c r="T22" i="37"/>
  <c r="R22" i="37"/>
  <c r="P22" i="37"/>
  <c r="N22" i="37"/>
  <c r="L22" i="37"/>
  <c r="J22" i="37"/>
  <c r="H22" i="37"/>
  <c r="F22" i="37"/>
  <c r="Y21" i="37"/>
  <c r="X21" i="37"/>
  <c r="V21" i="37"/>
  <c r="T21" i="37"/>
  <c r="R21" i="37"/>
  <c r="P21" i="37"/>
  <c r="N21" i="37"/>
  <c r="L21" i="37"/>
  <c r="J21" i="37"/>
  <c r="H21" i="37"/>
  <c r="F21" i="37"/>
  <c r="Y20" i="37"/>
  <c r="X20" i="37"/>
  <c r="V20" i="37"/>
  <c r="T20" i="37"/>
  <c r="R20" i="37"/>
  <c r="P20" i="37"/>
  <c r="N20" i="37"/>
  <c r="L20" i="37"/>
  <c r="J20" i="37"/>
  <c r="H20" i="37"/>
  <c r="F20" i="37"/>
  <c r="Y19" i="37"/>
  <c r="X19" i="37"/>
  <c r="V19" i="37"/>
  <c r="T19" i="37"/>
  <c r="R19" i="37"/>
  <c r="P19" i="37"/>
  <c r="N19" i="37"/>
  <c r="L19" i="37"/>
  <c r="J19" i="37"/>
  <c r="H19" i="37"/>
  <c r="F19" i="37"/>
  <c r="Y18" i="37"/>
  <c r="X18" i="37"/>
  <c r="V18" i="37"/>
  <c r="T18" i="37"/>
  <c r="R18" i="37"/>
  <c r="P18" i="37"/>
  <c r="N18" i="37"/>
  <c r="L18" i="37"/>
  <c r="J18" i="37"/>
  <c r="H18" i="37"/>
  <c r="F18" i="37"/>
  <c r="Y17" i="37"/>
  <c r="X17" i="37"/>
  <c r="V17" i="37"/>
  <c r="T17" i="37"/>
  <c r="R17" i="37"/>
  <c r="P17" i="37"/>
  <c r="N17" i="37"/>
  <c r="L17" i="37"/>
  <c r="J17" i="37"/>
  <c r="H17" i="37"/>
  <c r="F17" i="37"/>
  <c r="Y16" i="37"/>
  <c r="X16" i="37"/>
  <c r="V16" i="37"/>
  <c r="T16" i="37"/>
  <c r="R16" i="37"/>
  <c r="P16" i="37"/>
  <c r="N16" i="37"/>
  <c r="L16" i="37"/>
  <c r="J16" i="37"/>
  <c r="H16" i="37"/>
  <c r="F16" i="37"/>
  <c r="Y15" i="37"/>
  <c r="X15" i="37"/>
  <c r="V15" i="37"/>
  <c r="T15" i="37"/>
  <c r="R15" i="37"/>
  <c r="P15" i="37"/>
  <c r="N15" i="37"/>
  <c r="L15" i="37"/>
  <c r="J15" i="37"/>
  <c r="H15" i="37"/>
  <c r="F15" i="37"/>
  <c r="C33" i="36"/>
  <c r="O18" i="36"/>
  <c r="M18" i="36"/>
  <c r="L18" i="36"/>
  <c r="K18" i="36"/>
  <c r="J18" i="36"/>
  <c r="B13" i="36"/>
  <c r="D30" i="36" s="1"/>
  <c r="J32" i="37" l="1"/>
  <c r="R32" i="37"/>
  <c r="N33" i="37"/>
  <c r="V33" i="37"/>
  <c r="R34" i="37"/>
  <c r="N35" i="37"/>
  <c r="E160" i="37"/>
  <c r="N32" i="37"/>
  <c r="V32" i="37"/>
  <c r="M160" i="37"/>
  <c r="J33" i="37"/>
  <c r="R33" i="37"/>
  <c r="N34" i="37"/>
  <c r="V34" i="37"/>
  <c r="V36" i="37" s="1"/>
  <c r="J35" i="37"/>
  <c r="R35" i="37"/>
  <c r="R36" i="37" s="1"/>
  <c r="J34" i="37"/>
  <c r="V35" i="37"/>
  <c r="H32" i="37"/>
  <c r="F160" i="37"/>
  <c r="P32" i="37"/>
  <c r="X32" i="37"/>
  <c r="N160" i="37"/>
  <c r="L33" i="37"/>
  <c r="T33" i="37"/>
  <c r="H34" i="37"/>
  <c r="O157" i="37"/>
  <c r="P34" i="37"/>
  <c r="X34" i="37"/>
  <c r="L35" i="37"/>
  <c r="T35" i="37"/>
  <c r="L32" i="37"/>
  <c r="L36" i="37" s="1"/>
  <c r="T32" i="37"/>
  <c r="H33" i="37"/>
  <c r="O156" i="37"/>
  <c r="P33" i="37"/>
  <c r="X33" i="37"/>
  <c r="X36" i="37" s="1"/>
  <c r="L34" i="37"/>
  <c r="T34" i="37"/>
  <c r="H35" i="37"/>
  <c r="O158" i="37"/>
  <c r="P35" i="37"/>
  <c r="P36" i="37" s="1"/>
  <c r="X35" i="37"/>
  <c r="Y32" i="37"/>
  <c r="Y34" i="37"/>
  <c r="Z21" i="37"/>
  <c r="Y33" i="37"/>
  <c r="Y35" i="37"/>
  <c r="Z20" i="37"/>
  <c r="D20" i="36"/>
  <c r="Q20" i="36" s="1"/>
  <c r="D24" i="36"/>
  <c r="I24" i="36" s="1"/>
  <c r="D28" i="36"/>
  <c r="S28" i="36" s="1"/>
  <c r="Z19" i="37"/>
  <c r="F32" i="37"/>
  <c r="Z32" i="37" s="1"/>
  <c r="F33" i="37"/>
  <c r="F34" i="37"/>
  <c r="F35" i="37"/>
  <c r="T36" i="37"/>
  <c r="O67" i="37"/>
  <c r="Z22" i="37"/>
  <c r="O84" i="37"/>
  <c r="Z31" i="37"/>
  <c r="Y31" i="37"/>
  <c r="O80" i="37"/>
  <c r="V23" i="37"/>
  <c r="Z18" i="37"/>
  <c r="N36" i="37"/>
  <c r="Y30" i="37"/>
  <c r="F30" i="37"/>
  <c r="Z30" i="37" s="1"/>
  <c r="J36" i="37"/>
  <c r="H36" i="37"/>
  <c r="Y29" i="37"/>
  <c r="Z29" i="37"/>
  <c r="L23" i="37"/>
  <c r="T23" i="37"/>
  <c r="Z17" i="37"/>
  <c r="N23" i="37"/>
  <c r="R23" i="37"/>
  <c r="X23" i="37"/>
  <c r="Z16" i="37"/>
  <c r="H23" i="37"/>
  <c r="P23" i="37"/>
  <c r="J23" i="37"/>
  <c r="Y28" i="37"/>
  <c r="F23" i="37"/>
  <c r="F28" i="37"/>
  <c r="F85" i="37"/>
  <c r="O83" i="37"/>
  <c r="J85" i="37"/>
  <c r="N85" i="37"/>
  <c r="O82" i="37"/>
  <c r="O81" i="37"/>
  <c r="E55" i="37"/>
  <c r="I55" i="37"/>
  <c r="O51" i="37"/>
  <c r="M55" i="37"/>
  <c r="O50" i="37"/>
  <c r="L55" i="37"/>
  <c r="O53" i="37"/>
  <c r="H55" i="37"/>
  <c r="O54" i="37"/>
  <c r="D55" i="37"/>
  <c r="O52" i="37"/>
  <c r="I70" i="37"/>
  <c r="M70" i="37"/>
  <c r="O66" i="37"/>
  <c r="K70" i="37"/>
  <c r="O65" i="37"/>
  <c r="O69" i="37"/>
  <c r="O68" i="37"/>
  <c r="O62" i="37"/>
  <c r="G70" i="37"/>
  <c r="O79" i="37"/>
  <c r="D85" i="37"/>
  <c r="H85" i="37"/>
  <c r="L85" i="37"/>
  <c r="O78" i="37"/>
  <c r="G85" i="37"/>
  <c r="K85" i="37"/>
  <c r="E85" i="37"/>
  <c r="I85" i="37"/>
  <c r="M85" i="37"/>
  <c r="F70" i="37"/>
  <c r="J70" i="37"/>
  <c r="N70" i="37"/>
  <c r="O64" i="37"/>
  <c r="D70" i="37"/>
  <c r="H70" i="37"/>
  <c r="L70" i="37"/>
  <c r="O63" i="37"/>
  <c r="F55" i="37"/>
  <c r="J55" i="37"/>
  <c r="N55" i="37"/>
  <c r="G55" i="37"/>
  <c r="K55" i="37"/>
  <c r="O49" i="37"/>
  <c r="O48" i="37"/>
  <c r="O77" i="37"/>
  <c r="O47" i="37"/>
  <c r="E70" i="37"/>
  <c r="Z15" i="37"/>
  <c r="M30" i="36"/>
  <c r="M24" i="36"/>
  <c r="U18" i="36"/>
  <c r="H30" i="36"/>
  <c r="H20" i="36"/>
  <c r="M20" i="36"/>
  <c r="S20" i="36"/>
  <c r="G20" i="36"/>
  <c r="R20" i="36"/>
  <c r="N20" i="36"/>
  <c r="F20" i="36"/>
  <c r="T20" i="36"/>
  <c r="P20" i="36"/>
  <c r="Q30" i="36"/>
  <c r="I30" i="36"/>
  <c r="O30" i="36"/>
  <c r="G30" i="36"/>
  <c r="T30" i="36"/>
  <c r="P30" i="36"/>
  <c r="S30" i="36"/>
  <c r="K30" i="36"/>
  <c r="R30" i="36"/>
  <c r="N30" i="36"/>
  <c r="F30" i="36"/>
  <c r="I20" i="36"/>
  <c r="G24" i="36"/>
  <c r="T24" i="36"/>
  <c r="D19" i="36"/>
  <c r="M19" i="36" s="1"/>
  <c r="L20" i="36"/>
  <c r="D23" i="36"/>
  <c r="O23" i="36" s="1"/>
  <c r="D27" i="36"/>
  <c r="O27" i="36" s="1"/>
  <c r="T28" i="36"/>
  <c r="J30" i="36"/>
  <c r="D31" i="36"/>
  <c r="K31" i="36" s="1"/>
  <c r="D32" i="36"/>
  <c r="M32" i="36" s="1"/>
  <c r="K19" i="36"/>
  <c r="J20" i="36"/>
  <c r="D21" i="36"/>
  <c r="N21" i="36" s="1"/>
  <c r="J24" i="36"/>
  <c r="D25" i="36"/>
  <c r="H25" i="36" s="1"/>
  <c r="D29" i="36"/>
  <c r="K29" i="36" s="1"/>
  <c r="L30" i="36"/>
  <c r="K20" i="36"/>
  <c r="O20" i="36"/>
  <c r="D22" i="36"/>
  <c r="D26" i="36"/>
  <c r="M26" i="36" s="1"/>
  <c r="K28" i="36"/>
  <c r="G160" i="37" l="1"/>
  <c r="Z34" i="37"/>
  <c r="J160" i="37"/>
  <c r="I160" i="37"/>
  <c r="K160" i="37"/>
  <c r="Z33" i="37"/>
  <c r="H160" i="37"/>
  <c r="Z35" i="37"/>
  <c r="L160" i="37"/>
  <c r="O155" i="37"/>
  <c r="O160" i="37" s="1"/>
  <c r="K24" i="36"/>
  <c r="Q24" i="36"/>
  <c r="H24" i="36"/>
  <c r="R24" i="36"/>
  <c r="O31" i="36"/>
  <c r="L23" i="36"/>
  <c r="H28" i="36"/>
  <c r="J25" i="36"/>
  <c r="O28" i="36"/>
  <c r="O24" i="36"/>
  <c r="F28" i="36"/>
  <c r="L24" i="36"/>
  <c r="P24" i="36"/>
  <c r="N24" i="36"/>
  <c r="Q28" i="36"/>
  <c r="M28" i="36"/>
  <c r="I28" i="36"/>
  <c r="R28" i="36"/>
  <c r="K25" i="36"/>
  <c r="F24" i="36"/>
  <c r="S24" i="36"/>
  <c r="O29" i="36"/>
  <c r="G28" i="36"/>
  <c r="K27" i="36"/>
  <c r="L27" i="36"/>
  <c r="J28" i="36"/>
  <c r="O19" i="36"/>
  <c r="L28" i="36"/>
  <c r="U28" i="36" s="1"/>
  <c r="H31" i="36"/>
  <c r="N28" i="36"/>
  <c r="P28" i="36"/>
  <c r="M31" i="36"/>
  <c r="K23" i="36"/>
  <c r="L19" i="36"/>
  <c r="F36" i="37"/>
  <c r="Z23" i="37"/>
  <c r="Z28" i="37"/>
  <c r="O85" i="37"/>
  <c r="O70" i="37"/>
  <c r="O55" i="37"/>
  <c r="Q22" i="36"/>
  <c r="I22" i="36"/>
  <c r="T22" i="36"/>
  <c r="P22" i="36"/>
  <c r="R22" i="36"/>
  <c r="N22" i="36"/>
  <c r="F22" i="36"/>
  <c r="G22" i="36"/>
  <c r="S22" i="36"/>
  <c r="O22" i="36"/>
  <c r="K22" i="36"/>
  <c r="R21" i="36"/>
  <c r="F21" i="36"/>
  <c r="Q21" i="36"/>
  <c r="I21" i="36"/>
  <c r="S21" i="36"/>
  <c r="G21" i="36"/>
  <c r="T21" i="36"/>
  <c r="L21" i="36"/>
  <c r="P21" i="36"/>
  <c r="O21" i="36"/>
  <c r="U20" i="36"/>
  <c r="H26" i="36"/>
  <c r="M29" i="36"/>
  <c r="J21" i="36"/>
  <c r="L32" i="36"/>
  <c r="T27" i="36"/>
  <c r="P27" i="36"/>
  <c r="R27" i="36"/>
  <c r="N27" i="36"/>
  <c r="J27" i="36"/>
  <c r="S27" i="36"/>
  <c r="G27" i="36"/>
  <c r="Q27" i="36"/>
  <c r="I27" i="36"/>
  <c r="F27" i="36"/>
  <c r="K21" i="36"/>
  <c r="H19" i="36"/>
  <c r="M22" i="36"/>
  <c r="S32" i="36"/>
  <c r="G32" i="36"/>
  <c r="I32" i="36"/>
  <c r="R32" i="36"/>
  <c r="N32" i="36"/>
  <c r="F32" i="36"/>
  <c r="Q32" i="36"/>
  <c r="T32" i="36"/>
  <c r="P32" i="36"/>
  <c r="L26" i="36"/>
  <c r="T31" i="36"/>
  <c r="P31" i="36"/>
  <c r="R31" i="36"/>
  <c r="N31" i="36"/>
  <c r="F31" i="36"/>
  <c r="S31" i="36"/>
  <c r="G31" i="36"/>
  <c r="J31" i="36"/>
  <c r="Q31" i="36"/>
  <c r="I31" i="36"/>
  <c r="J26" i="36"/>
  <c r="T23" i="36"/>
  <c r="P23" i="36"/>
  <c r="S23" i="36"/>
  <c r="G23" i="36"/>
  <c r="Q23" i="36"/>
  <c r="I23" i="36"/>
  <c r="F23" i="36"/>
  <c r="R23" i="36"/>
  <c r="J23" i="36"/>
  <c r="N23" i="36"/>
  <c r="L31" i="36"/>
  <c r="K32" i="36"/>
  <c r="H32" i="36"/>
  <c r="H23" i="36"/>
  <c r="O32" i="36"/>
  <c r="M23" i="36"/>
  <c r="M21" i="36"/>
  <c r="H21" i="36"/>
  <c r="Q26" i="36"/>
  <c r="I26" i="36"/>
  <c r="S26" i="36"/>
  <c r="O26" i="36"/>
  <c r="T26" i="36"/>
  <c r="P26" i="36"/>
  <c r="G26" i="36"/>
  <c r="R26" i="36"/>
  <c r="N26" i="36"/>
  <c r="F26" i="36"/>
  <c r="K26" i="36"/>
  <c r="J32" i="36"/>
  <c r="R29" i="36"/>
  <c r="N29" i="36"/>
  <c r="F29" i="36"/>
  <c r="P29" i="36"/>
  <c r="Q29" i="36"/>
  <c r="I29" i="36"/>
  <c r="T29" i="36"/>
  <c r="L29" i="36"/>
  <c r="S29" i="36"/>
  <c r="G29" i="36"/>
  <c r="R25" i="36"/>
  <c r="N25" i="36"/>
  <c r="F25" i="36"/>
  <c r="T25" i="36"/>
  <c r="Q25" i="36"/>
  <c r="I25" i="36"/>
  <c r="L25" i="36"/>
  <c r="S25" i="36"/>
  <c r="G25" i="36"/>
  <c r="P25" i="36"/>
  <c r="L22" i="36"/>
  <c r="O25" i="36"/>
  <c r="J22" i="36"/>
  <c r="D33" i="36"/>
  <c r="T19" i="36"/>
  <c r="P19" i="36"/>
  <c r="S19" i="36"/>
  <c r="G19" i="36"/>
  <c r="Q19" i="36"/>
  <c r="I19" i="36"/>
  <c r="J19" i="36"/>
  <c r="F19" i="36"/>
  <c r="R19" i="36"/>
  <c r="N19" i="36"/>
  <c r="U30" i="36"/>
  <c r="H22" i="36"/>
  <c r="H29" i="36"/>
  <c r="H27" i="36"/>
  <c r="J29" i="36"/>
  <c r="M27" i="36"/>
  <c r="M25" i="36"/>
  <c r="U24" i="36" l="1"/>
  <c r="U26" i="36"/>
  <c r="Z36" i="37"/>
  <c r="O33" i="36"/>
  <c r="R33" i="36"/>
  <c r="L33" i="36"/>
  <c r="G33" i="36"/>
  <c r="M33" i="36"/>
  <c r="K33" i="36"/>
  <c r="U25" i="36"/>
  <c r="U22" i="36"/>
  <c r="J33" i="36"/>
  <c r="S33" i="36"/>
  <c r="U32" i="36"/>
  <c r="U21" i="36"/>
  <c r="F33" i="36"/>
  <c r="U19" i="36"/>
  <c r="H33" i="36"/>
  <c r="N33" i="36"/>
  <c r="I33" i="36"/>
  <c r="P33" i="36"/>
  <c r="U23" i="36"/>
  <c r="U27" i="36"/>
  <c r="Q33" i="36"/>
  <c r="T33" i="36"/>
  <c r="U29" i="36"/>
  <c r="U31" i="36"/>
  <c r="U33" i="36" l="1"/>
</calcChain>
</file>

<file path=xl/sharedStrings.xml><?xml version="1.0" encoding="utf-8"?>
<sst xmlns="http://schemas.openxmlformats.org/spreadsheetml/2006/main" count="241" uniqueCount="80">
  <si>
    <t>Office Supplies</t>
  </si>
  <si>
    <t>TOTAL</t>
  </si>
  <si>
    <t>%</t>
  </si>
  <si>
    <t>Insurance (non-health)</t>
  </si>
  <si>
    <t>Office Rent</t>
  </si>
  <si>
    <t>Revision Date:</t>
  </si>
  <si>
    <t>Executive Director</t>
  </si>
  <si>
    <t>Telephone</t>
  </si>
  <si>
    <t>Parents as Teachers</t>
  </si>
  <si>
    <t>Professional Development</t>
  </si>
  <si>
    <t>Core Services</t>
  </si>
  <si>
    <t>XYZ  COUNTY  FIRST  STEPS  PARTNERSHIP</t>
  </si>
  <si>
    <t>Cost Allocation Worksheet based on SPACE UTILIZATION</t>
  </si>
  <si>
    <t>INSTRUCTIONS:</t>
  </si>
  <si>
    <r>
      <t xml:space="preserve">This worksheet is designed to cost allocate shared expenses such as rent, utilities, office equipment, etc. using a </t>
    </r>
    <r>
      <rPr>
        <b/>
        <sz val="12"/>
        <rFont val="Arial"/>
        <family val="2"/>
      </rPr>
      <t>SPACE UTILIZATION</t>
    </r>
    <r>
      <rPr>
        <sz val="12"/>
        <rFont val="Arial"/>
        <family val="2"/>
      </rPr>
      <t xml:space="preserve"> model, i.e., using the percentage of office space utilized by a particular activity to determine the amount to be charged to that activity. To use this cost allocation model, you must either have, or be able to calculate, the TOTAL square footage of your local partnership office. Enter that number into cell </t>
    </r>
    <r>
      <rPr>
        <b/>
        <sz val="12"/>
        <rFont val="Arial"/>
        <family val="2"/>
      </rPr>
      <t>B11</t>
    </r>
    <r>
      <rPr>
        <sz val="12"/>
        <rFont val="Arial"/>
        <family val="2"/>
      </rPr>
      <t>. Next, estimate the number of square footage that is "common" space, such as hallways, restrooms, and conference/meeting spaces. Enter that number in cell</t>
    </r>
    <r>
      <rPr>
        <b/>
        <sz val="12"/>
        <rFont val="Arial"/>
        <family val="2"/>
      </rPr>
      <t xml:space="preserve"> B12</t>
    </r>
    <r>
      <rPr>
        <sz val="12"/>
        <rFont val="Arial"/>
        <family val="2"/>
      </rPr>
      <t xml:space="preserve">. The worksheet automatically calculates the amount of square footage that can be cost allocated by program into cell </t>
    </r>
    <r>
      <rPr>
        <b/>
        <sz val="12"/>
        <rFont val="Arial"/>
        <family val="2"/>
      </rPr>
      <t>B13</t>
    </r>
    <r>
      <rPr>
        <sz val="12"/>
        <rFont val="Arial"/>
        <family val="2"/>
      </rPr>
      <t xml:space="preserve">. Next, enter each program to which you want to cost allocate shared expenses to, and the associated program code, in columns A and B below. Administration (101) and Core Services (180) have already been entered for you. For the most part, local partnerships will cost allocate mainly to IN-HOUSE programs; however, it will be allowable to cost allocate to VENDOR OPERATED programs as well, if justification exists to do so. Finally, enter in </t>
    </r>
    <r>
      <rPr>
        <b/>
        <sz val="12"/>
        <rFont val="Arial"/>
        <family val="2"/>
      </rPr>
      <t>Row 18</t>
    </r>
    <r>
      <rPr>
        <sz val="12"/>
        <rFont val="Arial"/>
        <family val="2"/>
      </rPr>
      <t xml:space="preserve"> the TOTAL estimated amount needed for each type of expenditure that you wish to cost allocate. </t>
    </r>
    <r>
      <rPr>
        <b/>
        <sz val="12"/>
        <rFont val="Arial"/>
        <family val="2"/>
      </rPr>
      <t>If you do not wish to cost allocate a particular type of expenditure, or wish to cost allocate the expenditure using a cost allocation model OTHER THAN Space Utilization, leave the amount in Row 16 BLANK</t>
    </r>
    <r>
      <rPr>
        <sz val="12"/>
        <rFont val="Arial"/>
        <family val="2"/>
      </rPr>
      <t>. All County Operations - Non-Payroll model codes are available for cost allocation, with the exception of 5194 (Payroll Preparation), which should be allocated using a Personnel cost allocation model or be charged to Administration (101); and 5190 (Board Expenses) and 5193 (Late Fees/Penalities), which should be charged only to Administration (101).</t>
    </r>
  </si>
  <si>
    <t>EXPLANATION FOR COST ALLOCATION BELOW:</t>
  </si>
  <si>
    <r>
      <rPr>
        <b/>
        <u/>
        <sz val="12"/>
        <rFont val="Arial"/>
        <family val="2"/>
      </rPr>
      <t>PROF DEV</t>
    </r>
    <r>
      <rPr>
        <sz val="12"/>
        <rFont val="Arial"/>
        <family val="2"/>
      </rPr>
      <t xml:space="preserve">: enter text. </t>
    </r>
    <r>
      <rPr>
        <b/>
        <u/>
        <sz val="12"/>
        <rFont val="Arial"/>
        <family val="2"/>
      </rPr>
      <t>CONSULTANTS FOR PARTNERSHIP</t>
    </r>
    <r>
      <rPr>
        <sz val="12"/>
        <rFont val="Arial"/>
        <family val="2"/>
      </rPr>
      <t>: enter text.</t>
    </r>
    <r>
      <rPr>
        <b/>
        <u/>
        <sz val="12"/>
        <rFont val="Arial"/>
        <family val="2"/>
      </rPr>
      <t xml:space="preserve"> OFFICE RENT</t>
    </r>
    <r>
      <rPr>
        <sz val="12"/>
        <rFont val="Arial"/>
        <family val="2"/>
      </rPr>
      <t xml:space="preserve">: enter text. </t>
    </r>
    <r>
      <rPr>
        <b/>
        <u/>
        <sz val="12"/>
        <rFont val="Arial"/>
        <family val="2"/>
      </rPr>
      <t>OFFICE UTILITIES</t>
    </r>
    <r>
      <rPr>
        <sz val="12"/>
        <rFont val="Arial"/>
        <family val="2"/>
      </rPr>
      <t xml:space="preserve">: enter text. </t>
    </r>
    <r>
      <rPr>
        <b/>
        <u/>
        <sz val="12"/>
        <rFont val="Arial"/>
        <family val="2"/>
      </rPr>
      <t>TELEPHONE</t>
    </r>
    <r>
      <rPr>
        <sz val="12"/>
        <rFont val="Arial"/>
        <family val="2"/>
      </rPr>
      <t xml:space="preserve">: enter text. </t>
    </r>
    <r>
      <rPr>
        <b/>
        <u/>
        <sz val="12"/>
        <rFont val="Arial"/>
        <family val="2"/>
      </rPr>
      <t>OFFICE EQUIP&amp;FURN LEASED</t>
    </r>
    <r>
      <rPr>
        <sz val="12"/>
        <rFont val="Arial"/>
        <family val="2"/>
      </rPr>
      <t xml:space="preserve">: enter text. </t>
    </r>
    <r>
      <rPr>
        <b/>
        <u/>
        <sz val="12"/>
        <rFont val="Arial"/>
        <family val="2"/>
      </rPr>
      <t>OFFICE EQUIP&amp;FURN PURCHASED</t>
    </r>
    <r>
      <rPr>
        <sz val="12"/>
        <rFont val="Arial"/>
        <family val="2"/>
      </rPr>
      <t xml:space="preserve">: enter text. </t>
    </r>
    <r>
      <rPr>
        <b/>
        <u/>
        <sz val="12"/>
        <rFont val="Arial"/>
        <family val="2"/>
      </rPr>
      <t>OFFICE SUPPLIES</t>
    </r>
    <r>
      <rPr>
        <sz val="12"/>
        <rFont val="Arial"/>
        <family val="2"/>
      </rPr>
      <t>: enter text.</t>
    </r>
    <r>
      <rPr>
        <b/>
        <u/>
        <sz val="12"/>
        <rFont val="Arial"/>
        <family val="2"/>
      </rPr>
      <t xml:space="preserve"> INSURANCE (NON-HEALTH)</t>
    </r>
    <r>
      <rPr>
        <sz val="12"/>
        <rFont val="Arial"/>
        <family val="2"/>
      </rPr>
      <t xml:space="preserve">: enter text. </t>
    </r>
    <r>
      <rPr>
        <b/>
        <u/>
        <sz val="12"/>
        <rFont val="Arial"/>
        <family val="2"/>
      </rPr>
      <t>TRAVEL</t>
    </r>
    <r>
      <rPr>
        <sz val="12"/>
        <rFont val="Arial"/>
        <family val="2"/>
      </rPr>
      <t xml:space="preserve">: enter text. </t>
    </r>
    <r>
      <rPr>
        <b/>
        <u/>
        <sz val="12"/>
        <rFont val="Arial"/>
        <family val="2"/>
      </rPr>
      <t>PAYROLL PREPARATION</t>
    </r>
    <r>
      <rPr>
        <sz val="12"/>
        <rFont val="Arial"/>
        <family val="2"/>
      </rPr>
      <t xml:space="preserve">: enter text. </t>
    </r>
    <r>
      <rPr>
        <b/>
        <u/>
        <sz val="12"/>
        <rFont val="Arial"/>
        <family val="2"/>
      </rPr>
      <t>FOOD</t>
    </r>
    <r>
      <rPr>
        <sz val="12"/>
        <rFont val="Arial"/>
        <family val="2"/>
      </rPr>
      <t xml:space="preserve">: enter text. </t>
    </r>
    <r>
      <rPr>
        <b/>
        <u/>
        <sz val="12"/>
        <rFont val="Arial"/>
        <family val="2"/>
      </rPr>
      <t>MEETING SPACE RENTAL</t>
    </r>
    <r>
      <rPr>
        <sz val="12"/>
        <rFont val="Arial"/>
        <family val="2"/>
      </rPr>
      <t xml:space="preserve">: enter text. </t>
    </r>
    <r>
      <rPr>
        <b/>
        <u/>
        <sz val="12"/>
        <rFont val="Arial"/>
        <family val="2"/>
      </rPr>
      <t>ADVERTISEMENTS</t>
    </r>
    <r>
      <rPr>
        <sz val="12"/>
        <rFont val="Arial"/>
        <family val="2"/>
      </rPr>
      <t xml:space="preserve">: enter text. </t>
    </r>
    <r>
      <rPr>
        <b/>
        <u/>
        <sz val="12"/>
        <rFont val="Arial"/>
        <family val="2"/>
      </rPr>
      <t>MEMBERSHIPS</t>
    </r>
    <r>
      <rPr>
        <sz val="12"/>
        <rFont val="Arial"/>
        <family val="2"/>
      </rPr>
      <t xml:space="preserve">: enter text. </t>
    </r>
    <r>
      <rPr>
        <b/>
        <u/>
        <sz val="12"/>
        <rFont val="Arial"/>
        <family val="2"/>
      </rPr>
      <t>MISCELLANEOUS:</t>
    </r>
    <r>
      <rPr>
        <sz val="12"/>
        <rFont val="Arial"/>
        <family val="2"/>
      </rPr>
      <t xml:space="preserve"> enter text.</t>
    </r>
  </si>
  <si>
    <t>ONLY ENTER INFORMATION INTO CELLS BELOW THAT ARE HIGHLIGHTED IN YELLOW. ALL OTHER CELLS CONTAIN FORMULAS!!!</t>
  </si>
  <si>
    <t>Total Square Footage:</t>
  </si>
  <si>
    <t>sq. ft.</t>
  </si>
  <si>
    <t>Less: Common Space:</t>
  </si>
  <si>
    <t>Square Footage to be Cost Allocated:</t>
  </si>
  <si>
    <t>Expenses to Allocate</t>
  </si>
  <si>
    <t>Model Code:</t>
  </si>
  <si>
    <t>Prof. Dev.</t>
  </si>
  <si>
    <t>Consult. For Ptrshp.</t>
  </si>
  <si>
    <t>Office Utilities</t>
  </si>
  <si>
    <t>Office Equip&amp;Furn Leased</t>
  </si>
  <si>
    <t>Office Equip&amp;Furn Purchased</t>
  </si>
  <si>
    <t>Travel</t>
  </si>
  <si>
    <t>Food</t>
  </si>
  <si>
    <t>Meeting Space Rental</t>
  </si>
  <si>
    <t>Advertisements</t>
  </si>
  <si>
    <t>Memberships</t>
  </si>
  <si>
    <t>Misc.</t>
  </si>
  <si>
    <t>Program Area</t>
  </si>
  <si>
    <t>Program Code</t>
  </si>
  <si>
    <t>Square Footage</t>
  </si>
  <si>
    <t>% of Total</t>
  </si>
  <si>
    <t>Total Amount to be Allocated:</t>
  </si>
  <si>
    <t>Administration</t>
  </si>
  <si>
    <t>Child Care Training</t>
  </si>
  <si>
    <t>Child Care Scholarships</t>
  </si>
  <si>
    <t>TOTAL (check for accuracy):</t>
  </si>
  <si>
    <t>(should = B13)</t>
  </si>
  <si>
    <t>Cost Allocation Worksheet based on PERSONNEL TIME</t>
  </si>
  <si>
    <r>
      <t xml:space="preserve">This worksheet is designed to cost allocate based on a TIME STUDY of how staff spend their work time across programs, administration, and core services. This model can be used to allocate personnel costs </t>
    </r>
    <r>
      <rPr>
        <b/>
        <sz val="12"/>
        <rFont val="Arial"/>
        <family val="2"/>
      </rPr>
      <t>as well as other shared costs that are closely associated with personnel use</t>
    </r>
    <r>
      <rPr>
        <sz val="12"/>
        <rFont val="Arial"/>
        <family val="2"/>
      </rPr>
      <t xml:space="preserve">, such as Telephone, Professional Development, Payroll Preparation, etc. </t>
    </r>
    <r>
      <rPr>
        <b/>
        <sz val="12"/>
        <rFont val="Arial"/>
        <family val="2"/>
      </rPr>
      <t>To use this cost allocation model, the partnership must either have already done, or plan to do, a TIME STUDY whereby all affected staff track their actual work time spent across programs for a fixed period (min. 12 weeks duration)</t>
    </r>
    <r>
      <rPr>
        <sz val="12"/>
        <rFont val="Arial"/>
        <family val="2"/>
      </rPr>
      <t xml:space="preserve">. The time study may be </t>
    </r>
    <r>
      <rPr>
        <b/>
        <sz val="12"/>
        <rFont val="Arial"/>
        <family val="2"/>
      </rPr>
      <t>continuous</t>
    </r>
    <r>
      <rPr>
        <sz val="12"/>
        <rFont val="Arial"/>
        <family val="2"/>
      </rPr>
      <t xml:space="preserve"> - 12 weeks in a row - or may take place </t>
    </r>
    <r>
      <rPr>
        <b/>
        <sz val="12"/>
        <rFont val="Arial"/>
        <family val="2"/>
      </rPr>
      <t>intermittently for a longer period</t>
    </r>
    <r>
      <rPr>
        <sz val="12"/>
        <rFont val="Arial"/>
        <family val="2"/>
      </rPr>
      <t xml:space="preserve"> of time. Consider your program calendar and your core functions when you decide how to conduct your time study, particularly if certain programs - such as CTK - or activities only happen at certain periods during the year as opposed to year-round. If your partnership has programs or activities that are time-intensive during the late spring or summer, </t>
    </r>
    <r>
      <rPr>
        <b/>
        <sz val="12"/>
        <rFont val="Arial"/>
        <family val="2"/>
      </rPr>
      <t>conduct this portion of your time study ASAP (i.e., in 2018)</t>
    </r>
    <r>
      <rPr>
        <sz val="12"/>
        <rFont val="Arial"/>
        <family val="2"/>
      </rPr>
      <t xml:space="preserve"> as opposed to waiting until next year. Please describe below how the partnership conducted its time study in 2017-18, or how the partnership will conduct its time study and the deadline that the time study will be complete. If the partnership has already conducted a time study, enter the resulting percentages for Administration, Core Services, and each program as applicable. If the partnership has not yet completed a time study, enter ESTIMATED percentages below.</t>
    </r>
  </si>
  <si>
    <t>???</t>
  </si>
  <si>
    <t>Name</t>
  </si>
  <si>
    <t>Model Code Desc.</t>
  </si>
  <si>
    <t>Model Code</t>
  </si>
  <si>
    <t>Salary</t>
  </si>
  <si>
    <t>Amount</t>
  </si>
  <si>
    <t>AMOUNT</t>
  </si>
  <si>
    <t>John Smith</t>
  </si>
  <si>
    <t>Joan Jones</t>
  </si>
  <si>
    <t>Administrative Asst.</t>
  </si>
  <si>
    <t>Susie Brown</t>
  </si>
  <si>
    <t>Program Assistant</t>
  </si>
  <si>
    <t>Amount of Fringe Benefits for this Person</t>
  </si>
  <si>
    <t>Cost Allocation of Operations Costs, based on Personnel Time</t>
  </si>
  <si>
    <t>(Use tables below as needed. Request assistance to add additional tables.)</t>
  </si>
  <si>
    <t>MODEL CODE:</t>
  </si>
  <si>
    <t>% of Model Code Amount to be Charged to this Person</t>
  </si>
  <si>
    <t>Amount to be charged to this Person</t>
  </si>
  <si>
    <t>Title</t>
  </si>
  <si>
    <t>TOTAL:</t>
  </si>
  <si>
    <t>Staff SALARY</t>
  </si>
  <si>
    <t>Staff FRINGE BENEFITS</t>
  </si>
  <si>
    <t>Total SALARIES</t>
  </si>
  <si>
    <t>Total FRINGE</t>
  </si>
  <si>
    <t>Child Care Quality Enhancement</t>
  </si>
  <si>
    <t>Bobbie Sue</t>
  </si>
  <si>
    <t>Child Care TA</t>
  </si>
  <si>
    <r>
      <t xml:space="preserve">Note whether Payroll is processed by the Finance Manager, local school district, or other entity. Note if percentages below are </t>
    </r>
    <r>
      <rPr>
        <b/>
        <sz val="12"/>
        <rFont val="Arial"/>
        <family val="2"/>
      </rPr>
      <t>ACTUAL</t>
    </r>
    <r>
      <rPr>
        <sz val="12"/>
        <rFont val="Arial"/>
        <family val="2"/>
      </rPr>
      <t xml:space="preserve"> (based on a Time Study) or </t>
    </r>
    <r>
      <rPr>
        <b/>
        <sz val="12"/>
        <rFont val="Arial"/>
        <family val="2"/>
      </rPr>
      <t>ESTIMATED</t>
    </r>
    <r>
      <rPr>
        <sz val="12"/>
        <rFont val="Arial"/>
        <family val="2"/>
      </rPr>
      <t xml:space="preserve"> (pending a completed Time Study), a description of the completed or proposed Time Study, and if proposed an estimated date of completion. Also provide narrative for any non-personnel costs for which you are using personnel time to cost allocate, such as: </t>
    </r>
    <r>
      <rPr>
        <b/>
        <u/>
        <sz val="12"/>
        <rFont val="Arial"/>
        <family val="2"/>
      </rPr>
      <t>PROFESSIONAL DEVELOPMENT</t>
    </r>
    <r>
      <rPr>
        <sz val="12"/>
        <rFont val="Arial"/>
        <family val="2"/>
      </rPr>
      <t xml:space="preserve">: enter text. </t>
    </r>
    <r>
      <rPr>
        <b/>
        <u/>
        <sz val="12"/>
        <rFont val="Arial"/>
        <family val="2"/>
      </rPr>
      <t>TELEPHONE</t>
    </r>
    <r>
      <rPr>
        <sz val="12"/>
        <rFont val="Arial"/>
        <family val="2"/>
      </rPr>
      <t xml:space="preserve">: enter text.  </t>
    </r>
    <r>
      <rPr>
        <b/>
        <u/>
        <sz val="12"/>
        <rFont val="Arial"/>
        <family val="2"/>
      </rPr>
      <t>PAYROLL PREPARATION</t>
    </r>
    <r>
      <rPr>
        <sz val="12"/>
        <rFont val="Arial"/>
        <family val="2"/>
      </rPr>
      <t>: enter text.</t>
    </r>
  </si>
  <si>
    <t>EXPLANATION OF TIME STUDY AND COST ALLOCATION:</t>
  </si>
  <si>
    <t>Sq.Ft.</t>
  </si>
  <si>
    <t>Square Feet to be added to Program Codes based on Staff Time</t>
  </si>
  <si>
    <t>SQ FT</t>
  </si>
  <si>
    <t>Staff Office Space Calculation: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</si>
</sst>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 d\,\ yy"/>
    <numFmt numFmtId="165" formatCode="[$-409]mmmm\ d\,\ yyyy;@"/>
  </numFmts>
  <fonts count="16" x14ac:knownFonts="1">
    <font>
      <sz val="12"/>
      <name val="Arial"/>
    </font>
    <font>
      <sz val="12"/>
      <name val="Arial"/>
      <family val="2"/>
    </font>
    <font>
      <b/>
      <sz val="12"/>
      <name val="Arial"/>
      <family val="2"/>
    </font>
    <font>
      <b/>
      <sz val="16"/>
      <name val="Arial"/>
      <family val="2"/>
    </font>
    <font>
      <sz val="10"/>
      <name val="Arial"/>
      <family val="2"/>
    </font>
    <font>
      <b/>
      <sz val="10"/>
      <name val="Arial"/>
      <family val="2"/>
    </font>
    <font>
      <b/>
      <sz val="11"/>
      <name val="Arial"/>
      <family val="2"/>
    </font>
    <font>
      <sz val="11"/>
      <name val="Arial"/>
      <family val="2"/>
    </font>
    <font>
      <b/>
      <sz val="12"/>
      <color rgb="FFFF0000"/>
      <name val="Arial"/>
      <family val="2"/>
    </font>
    <font>
      <b/>
      <sz val="14"/>
      <name val="Arial"/>
      <family val="2"/>
    </font>
    <font>
      <b/>
      <u/>
      <sz val="12"/>
      <name val="Arial"/>
      <family val="2"/>
    </font>
    <font>
      <sz val="16"/>
      <name val="Arial"/>
      <family val="2"/>
    </font>
    <font>
      <b/>
      <sz val="18"/>
      <name val="Arial"/>
      <family val="2"/>
    </font>
    <font>
      <sz val="18"/>
      <name val="Arial"/>
      <family val="2"/>
    </font>
    <font>
      <i/>
      <sz val="12"/>
      <name val="Arial"/>
      <family val="2"/>
    </font>
    <font>
      <sz val="14"/>
      <name val="Arial"/>
      <family val="2"/>
    </font>
  </fonts>
  <fills count="18">
    <fill>
      <patternFill patternType="none"/>
    </fill>
    <fill>
      <patternFill patternType="gray125"/>
    </fill>
    <fill>
      <patternFill patternType="solid">
        <fgColor indexed="15"/>
        <bgColor indexed="64"/>
      </patternFill>
    </fill>
    <fill>
      <patternFill patternType="solid">
        <fgColor indexed="41"/>
        <bgColor indexed="64"/>
      </patternFill>
    </fill>
    <fill>
      <patternFill patternType="solid">
        <fgColor indexed="13"/>
        <bgColor indexed="64"/>
      </patternFill>
    </fill>
    <fill>
      <patternFill patternType="solid">
        <fgColor rgb="FF00FF00"/>
        <bgColor indexed="64"/>
      </patternFill>
    </fill>
    <fill>
      <patternFill patternType="solid">
        <fgColor rgb="FFFFFF00"/>
        <bgColor indexed="64"/>
      </patternFill>
    </fill>
    <fill>
      <patternFill patternType="solid">
        <fgColor them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03">
    <xf numFmtId="0" fontId="0" fillId="0" borderId="0" xfId="0"/>
    <xf numFmtId="0" fontId="2" fillId="0" borderId="0" xfId="0" applyFont="1" applyAlignment="1">
      <alignment horizontal="center"/>
    </xf>
    <xf numFmtId="0" fontId="0" fillId="0" borderId="0" xfId="0" applyFill="1"/>
    <xf numFmtId="0" fontId="2" fillId="0" borderId="0" xfId="0" applyFont="1" applyFill="1" applyBorder="1" applyAlignment="1">
      <alignment horizontal="center"/>
    </xf>
    <xf numFmtId="0" fontId="2" fillId="0" borderId="0" xfId="0" applyFont="1" applyAlignment="1">
      <alignment horizontal="right"/>
    </xf>
    <xf numFmtId="0" fontId="2" fillId="0" borderId="0" xfId="0" applyFont="1" applyFill="1" applyBorder="1" applyAlignment="1">
      <alignment horizontal="right"/>
    </xf>
    <xf numFmtId="0" fontId="7" fillId="0" borderId="0" xfId="0" applyFont="1"/>
    <xf numFmtId="0" fontId="1" fillId="0" borderId="0" xfId="0" applyFont="1" applyFill="1"/>
    <xf numFmtId="0" fontId="9" fillId="0" borderId="0" xfId="0" applyFont="1"/>
    <xf numFmtId="164" fontId="2" fillId="0" borderId="0" xfId="0" applyNumberFormat="1" applyFont="1" applyBorder="1" applyAlignment="1"/>
    <xf numFmtId="0" fontId="1" fillId="0" borderId="0" xfId="0" applyFont="1" applyAlignment="1">
      <alignment horizontal="right"/>
    </xf>
    <xf numFmtId="0" fontId="1" fillId="0" borderId="0" xfId="0" applyFont="1"/>
    <xf numFmtId="0" fontId="1" fillId="0" borderId="0" xfId="0" applyFont="1" applyFill="1" applyBorder="1" applyAlignment="1">
      <alignment horizontal="right"/>
    </xf>
    <xf numFmtId="41" fontId="2" fillId="5" borderId="8" xfId="3" applyNumberFormat="1" applyFont="1" applyFill="1" applyBorder="1"/>
    <xf numFmtId="0" fontId="9" fillId="0" borderId="0" xfId="0" applyFont="1" applyFill="1" applyBorder="1"/>
    <xf numFmtId="0" fontId="2" fillId="3" borderId="0" xfId="0" applyFont="1" applyFill="1" applyBorder="1" applyAlignment="1">
      <alignment horizontal="center"/>
    </xf>
    <xf numFmtId="0" fontId="2" fillId="3" borderId="6" xfId="0" applyFont="1" applyFill="1" applyBorder="1" applyAlignment="1">
      <alignment horizontal="center"/>
    </xf>
    <xf numFmtId="0" fontId="2" fillId="5" borderId="16" xfId="0" applyFont="1" applyFill="1" applyBorder="1" applyAlignment="1">
      <alignment horizontal="center"/>
    </xf>
    <xf numFmtId="0" fontId="2" fillId="3" borderId="0" xfId="0" applyFont="1" applyFill="1" applyBorder="1" applyAlignment="1">
      <alignment horizontal="center" wrapText="1"/>
    </xf>
    <xf numFmtId="0" fontId="6" fillId="3" borderId="6" xfId="0" applyFont="1" applyFill="1" applyBorder="1" applyAlignment="1">
      <alignment horizontal="center" wrapText="1"/>
    </xf>
    <xf numFmtId="0" fontId="2" fillId="3" borderId="6" xfId="0" applyFont="1" applyFill="1" applyBorder="1" applyAlignment="1">
      <alignment horizontal="center" wrapText="1"/>
    </xf>
    <xf numFmtId="0" fontId="2" fillId="5" borderId="16" xfId="0" applyFont="1" applyFill="1" applyBorder="1" applyAlignment="1">
      <alignment horizontal="center" wrapText="1"/>
    </xf>
    <xf numFmtId="0" fontId="0" fillId="0" borderId="0" xfId="0" applyAlignment="1">
      <alignment wrapText="1"/>
    </xf>
    <xf numFmtId="0" fontId="9" fillId="3" borderId="0" xfId="0" applyFont="1" applyFill="1" applyBorder="1"/>
    <xf numFmtId="0" fontId="6" fillId="0" borderId="0" xfId="0" applyFont="1" applyFill="1" applyBorder="1" applyAlignment="1">
      <alignment horizontal="right" wrapText="1"/>
    </xf>
    <xf numFmtId="42" fontId="2" fillId="5" borderId="3" xfId="1" applyNumberFormat="1" applyFont="1" applyFill="1" applyBorder="1"/>
    <xf numFmtId="0" fontId="2" fillId="0" borderId="1" xfId="0" applyFont="1" applyBorder="1"/>
    <xf numFmtId="0" fontId="2" fillId="0" borderId="1" xfId="0" applyFont="1" applyBorder="1" applyAlignment="1">
      <alignment horizontal="center"/>
    </xf>
    <xf numFmtId="10" fontId="0" fillId="0" borderId="14" xfId="0" applyNumberFormat="1" applyBorder="1"/>
    <xf numFmtId="2" fontId="0" fillId="0" borderId="6" xfId="0" applyNumberFormat="1" applyBorder="1"/>
    <xf numFmtId="42" fontId="0" fillId="0" borderId="15" xfId="1" applyNumberFormat="1" applyFont="1" applyBorder="1"/>
    <xf numFmtId="42" fontId="0" fillId="0" borderId="1" xfId="1" applyNumberFormat="1" applyFont="1" applyBorder="1"/>
    <xf numFmtId="42" fontId="2" fillId="0" borderId="3" xfId="1" applyNumberFormat="1" applyFont="1" applyFill="1" applyBorder="1"/>
    <xf numFmtId="0" fontId="2" fillId="0" borderId="0" xfId="0" applyFont="1" applyAlignment="1">
      <alignment horizontal="right" wrapText="1"/>
    </xf>
    <xf numFmtId="0" fontId="2" fillId="5" borderId="1" xfId="0" applyFont="1" applyFill="1" applyBorder="1"/>
    <xf numFmtId="3" fontId="2" fillId="5" borderId="1" xfId="0" applyNumberFormat="1" applyFont="1" applyFill="1" applyBorder="1"/>
    <xf numFmtId="10" fontId="2" fillId="5" borderId="14" xfId="0" applyNumberFormat="1" applyFont="1" applyFill="1" applyBorder="1"/>
    <xf numFmtId="2" fontId="2" fillId="0" borderId="6" xfId="0" applyNumberFormat="1" applyFont="1" applyFill="1" applyBorder="1"/>
    <xf numFmtId="42" fontId="2" fillId="5" borderId="15" xfId="1" applyNumberFormat="1" applyFont="1" applyFill="1" applyBorder="1"/>
    <xf numFmtId="0" fontId="4" fillId="0" borderId="0" xfId="0" applyFont="1" applyAlignment="1">
      <alignment horizontal="center"/>
    </xf>
    <xf numFmtId="0" fontId="4" fillId="0" borderId="0" xfId="0" applyFont="1"/>
    <xf numFmtId="0" fontId="0" fillId="5" borderId="4" xfId="0" applyFill="1" applyBorder="1"/>
    <xf numFmtId="0" fontId="0" fillId="5" borderId="9" xfId="0" applyFill="1" applyBorder="1"/>
    <xf numFmtId="0" fontId="2" fillId="5" borderId="5" xfId="0" applyFont="1" applyFill="1" applyBorder="1" applyAlignment="1">
      <alignment horizontal="center"/>
    </xf>
    <xf numFmtId="0" fontId="2" fillId="5" borderId="10" xfId="0" applyFont="1" applyFill="1" applyBorder="1" applyAlignment="1">
      <alignment horizontal="center"/>
    </xf>
    <xf numFmtId="0" fontId="6" fillId="0" borderId="0" xfId="0" applyFont="1" applyAlignment="1">
      <alignment horizontal="center"/>
    </xf>
    <xf numFmtId="0" fontId="2" fillId="7" borderId="5" xfId="0" applyFont="1" applyFill="1" applyBorder="1" applyAlignment="1">
      <alignment horizontal="center"/>
    </xf>
    <xf numFmtId="0" fontId="2" fillId="7" borderId="17" xfId="0" applyFont="1" applyFill="1" applyBorder="1" applyAlignment="1">
      <alignment horizontal="center"/>
    </xf>
    <xf numFmtId="0" fontId="2" fillId="8" borderId="5" xfId="0" applyFont="1" applyFill="1" applyBorder="1" applyAlignment="1">
      <alignment horizontal="center"/>
    </xf>
    <xf numFmtId="0" fontId="2" fillId="8" borderId="17" xfId="0" applyFont="1" applyFill="1" applyBorder="1" applyAlignment="1">
      <alignment horizontal="center"/>
    </xf>
    <xf numFmtId="0" fontId="2" fillId="9" borderId="5" xfId="0" applyFont="1" applyFill="1" applyBorder="1" applyAlignment="1">
      <alignment horizontal="center"/>
    </xf>
    <xf numFmtId="0" fontId="2" fillId="9" borderId="17" xfId="0" applyFont="1" applyFill="1" applyBorder="1" applyAlignment="1">
      <alignment horizontal="center"/>
    </xf>
    <xf numFmtId="0" fontId="2" fillId="10" borderId="5" xfId="0" applyFont="1" applyFill="1" applyBorder="1" applyAlignment="1">
      <alignment horizontal="center"/>
    </xf>
    <xf numFmtId="0" fontId="2" fillId="10" borderId="17" xfId="0" applyFont="1" applyFill="1" applyBorder="1" applyAlignment="1">
      <alignment horizontal="center"/>
    </xf>
    <xf numFmtId="0" fontId="2" fillId="11" borderId="5" xfId="0" applyFont="1" applyFill="1" applyBorder="1" applyAlignment="1">
      <alignment horizontal="center"/>
    </xf>
    <xf numFmtId="0" fontId="2" fillId="11" borderId="17" xfId="0" applyFont="1" applyFill="1" applyBorder="1" applyAlignment="1">
      <alignment horizontal="center"/>
    </xf>
    <xf numFmtId="0" fontId="2" fillId="12" borderId="5" xfId="0" applyFont="1" applyFill="1" applyBorder="1" applyAlignment="1">
      <alignment horizontal="center"/>
    </xf>
    <xf numFmtId="0" fontId="2" fillId="12" borderId="17" xfId="0" applyFont="1" applyFill="1" applyBorder="1" applyAlignment="1">
      <alignment horizontal="center"/>
    </xf>
    <xf numFmtId="0" fontId="2" fillId="13" borderId="5" xfId="0" applyFont="1" applyFill="1" applyBorder="1" applyAlignment="1">
      <alignment horizontal="center"/>
    </xf>
    <xf numFmtId="0" fontId="2" fillId="13" borderId="17" xfId="0" applyFont="1" applyFill="1" applyBorder="1" applyAlignment="1">
      <alignment horizontal="center"/>
    </xf>
    <xf numFmtId="0" fontId="2" fillId="14" borderId="5" xfId="0" applyFont="1" applyFill="1" applyBorder="1" applyAlignment="1">
      <alignment horizontal="center"/>
    </xf>
    <xf numFmtId="0" fontId="2" fillId="14" borderId="17" xfId="0" applyFont="1" applyFill="1" applyBorder="1" applyAlignment="1">
      <alignment horizontal="center"/>
    </xf>
    <xf numFmtId="42" fontId="0" fillId="7" borderId="19" xfId="1" applyNumberFormat="1" applyFont="1" applyFill="1" applyBorder="1"/>
    <xf numFmtId="42" fontId="0" fillId="8" borderId="19" xfId="1" applyNumberFormat="1" applyFont="1" applyFill="1" applyBorder="1"/>
    <xf numFmtId="42" fontId="0" fillId="9" borderId="19" xfId="1" applyNumberFormat="1" applyFont="1" applyFill="1" applyBorder="1"/>
    <xf numFmtId="42" fontId="0" fillId="10" borderId="19" xfId="1" applyNumberFormat="1" applyFont="1" applyFill="1" applyBorder="1"/>
    <xf numFmtId="42" fontId="0" fillId="11" borderId="19" xfId="1" applyNumberFormat="1" applyFont="1" applyFill="1" applyBorder="1"/>
    <xf numFmtId="42" fontId="0" fillId="12" borderId="19" xfId="1" applyNumberFormat="1" applyFont="1" applyFill="1" applyBorder="1"/>
    <xf numFmtId="42" fontId="0" fillId="13" borderId="19" xfId="1" applyNumberFormat="1" applyFont="1" applyFill="1" applyBorder="1"/>
    <xf numFmtId="42" fontId="0" fillId="14" borderId="19" xfId="1" applyNumberFormat="1" applyFont="1" applyFill="1" applyBorder="1"/>
    <xf numFmtId="9" fontId="2" fillId="0" borderId="18" xfId="2" applyFont="1" applyBorder="1"/>
    <xf numFmtId="42" fontId="2" fillId="0" borderId="19" xfId="1" applyNumberFormat="1" applyFont="1" applyBorder="1"/>
    <xf numFmtId="0" fontId="1" fillId="15" borderId="1" xfId="0" applyFont="1" applyFill="1" applyBorder="1"/>
    <xf numFmtId="0" fontId="2" fillId="15" borderId="1" xfId="0" applyFont="1" applyFill="1" applyBorder="1" applyAlignment="1">
      <alignment horizontal="right"/>
    </xf>
    <xf numFmtId="42" fontId="2" fillId="15" borderId="14" xfId="0" applyNumberFormat="1" applyFont="1" applyFill="1" applyBorder="1"/>
    <xf numFmtId="9" fontId="1" fillId="15" borderId="20" xfId="2" applyFont="1" applyFill="1" applyBorder="1"/>
    <xf numFmtId="42" fontId="2" fillId="15" borderId="21" xfId="1" applyNumberFormat="1" applyFont="1" applyFill="1" applyBorder="1"/>
    <xf numFmtId="9" fontId="2" fillId="5" borderId="20" xfId="2" applyFont="1" applyFill="1" applyBorder="1"/>
    <xf numFmtId="42" fontId="2" fillId="5" borderId="21" xfId="1" applyNumberFormat="1" applyFont="1" applyFill="1" applyBorder="1"/>
    <xf numFmtId="0" fontId="1" fillId="15" borderId="0" xfId="0" applyFont="1" applyFill="1"/>
    <xf numFmtId="0" fontId="1" fillId="0" borderId="0" xfId="0" applyFont="1" applyFill="1" applyBorder="1"/>
    <xf numFmtId="42" fontId="2" fillId="0" borderId="0" xfId="0" applyNumberFormat="1" applyFont="1" applyFill="1" applyBorder="1"/>
    <xf numFmtId="9" fontId="1" fillId="0" borderId="0" xfId="2" applyFont="1" applyFill="1" applyBorder="1"/>
    <xf numFmtId="42" fontId="2" fillId="0" borderId="0" xfId="1" applyNumberFormat="1" applyFont="1" applyFill="1" applyBorder="1"/>
    <xf numFmtId="9" fontId="2" fillId="0" borderId="0" xfId="2" applyFont="1" applyFill="1" applyBorder="1"/>
    <xf numFmtId="0" fontId="5" fillId="0" borderId="0" xfId="0" applyFont="1" applyAlignment="1">
      <alignment horizontal="center" wrapText="1"/>
    </xf>
    <xf numFmtId="0" fontId="1" fillId="16" borderId="1" xfId="0" applyFont="1" applyFill="1" applyBorder="1"/>
    <xf numFmtId="0" fontId="0" fillId="16" borderId="1" xfId="0" applyFill="1" applyBorder="1"/>
    <xf numFmtId="10" fontId="2" fillId="7" borderId="18" xfId="2" applyNumberFormat="1" applyFont="1" applyFill="1" applyBorder="1"/>
    <xf numFmtId="10" fontId="2" fillId="8" borderId="18" xfId="2" applyNumberFormat="1" applyFont="1" applyFill="1" applyBorder="1"/>
    <xf numFmtId="10" fontId="2" fillId="9" borderId="18" xfId="2" applyNumberFormat="1" applyFont="1" applyFill="1" applyBorder="1"/>
    <xf numFmtId="10" fontId="2" fillId="10" borderId="18" xfId="2" applyNumberFormat="1" applyFont="1" applyFill="1" applyBorder="1"/>
    <xf numFmtId="10" fontId="2" fillId="11" borderId="18" xfId="2" applyNumberFormat="1" applyFont="1" applyFill="1" applyBorder="1"/>
    <xf numFmtId="10" fontId="2" fillId="12" borderId="18" xfId="2" applyNumberFormat="1" applyFont="1" applyFill="1" applyBorder="1"/>
    <xf numFmtId="10" fontId="2" fillId="13" borderId="18" xfId="2" applyNumberFormat="1" applyFont="1" applyFill="1" applyBorder="1"/>
    <xf numFmtId="10" fontId="2" fillId="14" borderId="18" xfId="2" applyNumberFormat="1" applyFont="1" applyFill="1" applyBorder="1"/>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Alignment="1">
      <alignment horizontal="right"/>
    </xf>
    <xf numFmtId="0" fontId="1" fillId="17" borderId="0" xfId="0" applyFont="1" applyFill="1" applyAlignment="1">
      <alignment horizontal="right" wrapText="1"/>
    </xf>
    <xf numFmtId="0" fontId="2" fillId="17" borderId="12" xfId="0" applyFont="1" applyFill="1" applyBorder="1" applyAlignment="1">
      <alignment horizontal="center"/>
    </xf>
    <xf numFmtId="0" fontId="0" fillId="5" borderId="12" xfId="0" applyFill="1" applyBorder="1"/>
    <xf numFmtId="0" fontId="2" fillId="17" borderId="0" xfId="0" applyFont="1" applyFill="1"/>
    <xf numFmtId="0" fontId="2" fillId="17" borderId="3" xfId="0" applyFont="1" applyFill="1" applyBorder="1" applyAlignment="1">
      <alignment horizontal="center" wrapText="1"/>
    </xf>
    <xf numFmtId="0" fontId="2" fillId="5" borderId="3" xfId="0" applyFont="1" applyFill="1" applyBorder="1" applyAlignment="1">
      <alignment horizontal="center"/>
    </xf>
    <xf numFmtId="42" fontId="2" fillId="0" borderId="1" xfId="1" applyNumberFormat="1" applyFont="1" applyFill="1" applyBorder="1"/>
    <xf numFmtId="42" fontId="0" fillId="0" borderId="1" xfId="0" applyNumberFormat="1" applyBorder="1"/>
    <xf numFmtId="42" fontId="2" fillId="0" borderId="1" xfId="0" applyNumberFormat="1" applyFont="1" applyFill="1" applyBorder="1"/>
    <xf numFmtId="0" fontId="2" fillId="5" borderId="1" xfId="0" applyFont="1" applyFill="1" applyBorder="1" applyAlignment="1">
      <alignment horizontal="right"/>
    </xf>
    <xf numFmtId="9" fontId="2" fillId="5" borderId="1" xfId="0" applyNumberFormat="1" applyFont="1" applyFill="1" applyBorder="1" applyAlignment="1">
      <alignment horizontal="right"/>
    </xf>
    <xf numFmtId="42" fontId="2" fillId="5" borderId="1" xfId="0" applyNumberFormat="1" applyFont="1" applyFill="1" applyBorder="1"/>
    <xf numFmtId="10" fontId="0" fillId="0" borderId="14" xfId="0" applyNumberFormat="1" applyFill="1" applyBorder="1"/>
    <xf numFmtId="2" fontId="0" fillId="0" borderId="6" xfId="0" applyNumberFormat="1" applyFill="1" applyBorder="1"/>
    <xf numFmtId="42" fontId="0" fillId="0" borderId="15" xfId="1" applyNumberFormat="1" applyFont="1" applyFill="1" applyBorder="1"/>
    <xf numFmtId="42" fontId="0" fillId="0" borderId="1" xfId="1" applyNumberFormat="1" applyFont="1" applyFill="1" applyBorder="1"/>
    <xf numFmtId="0" fontId="1" fillId="6" borderId="1" xfId="0" applyFont="1" applyFill="1" applyBorder="1" applyProtection="1">
      <protection locked="0"/>
    </xf>
    <xf numFmtId="42" fontId="2" fillId="6" borderId="14" xfId="1" applyNumberFormat="1" applyFont="1" applyFill="1" applyBorder="1" applyProtection="1">
      <protection locked="0"/>
    </xf>
    <xf numFmtId="10" fontId="2" fillId="6" borderId="18" xfId="2" applyNumberFormat="1" applyFont="1" applyFill="1" applyBorder="1" applyProtection="1">
      <protection locked="0"/>
    </xf>
    <xf numFmtId="0" fontId="0" fillId="6" borderId="1" xfId="0" applyFill="1" applyBorder="1" applyProtection="1">
      <protection locked="0"/>
    </xf>
    <xf numFmtId="42" fontId="8" fillId="6" borderId="14" xfId="1" applyNumberFormat="1" applyFont="1" applyFill="1" applyBorder="1" applyProtection="1">
      <protection locked="0"/>
    </xf>
    <xf numFmtId="42" fontId="2" fillId="6" borderId="1" xfId="1" applyNumberFormat="1" applyFont="1" applyFill="1" applyBorder="1" applyProtection="1">
      <protection locked="0"/>
    </xf>
    <xf numFmtId="9" fontId="0" fillId="6" borderId="1" xfId="2" applyFont="1" applyFill="1" applyBorder="1" applyProtection="1">
      <protection locked="0"/>
    </xf>
    <xf numFmtId="9" fontId="1" fillId="6" borderId="1" xfId="2" applyFont="1" applyFill="1" applyBorder="1" applyProtection="1">
      <protection locked="0"/>
    </xf>
    <xf numFmtId="41" fontId="0" fillId="6" borderId="1" xfId="3" applyNumberFormat="1" applyFont="1" applyFill="1" applyBorder="1" applyProtection="1">
      <protection locked="0"/>
    </xf>
    <xf numFmtId="41" fontId="0" fillId="6" borderId="12" xfId="3" applyNumberFormat="1" applyFont="1" applyFill="1" applyBorder="1" applyProtection="1">
      <protection locked="0"/>
    </xf>
    <xf numFmtId="42" fontId="2" fillId="6" borderId="3" xfId="1" applyNumberFormat="1" applyFont="1" applyFill="1" applyBorder="1" applyProtection="1">
      <protection locked="0"/>
    </xf>
    <xf numFmtId="3" fontId="0" fillId="6" borderId="1" xfId="0" applyNumberFormat="1" applyFill="1" applyBorder="1" applyProtection="1">
      <protection locked="0"/>
    </xf>
    <xf numFmtId="0" fontId="2" fillId="6" borderId="1" xfId="0" applyFont="1" applyFill="1" applyBorder="1" applyProtection="1">
      <protection locked="0"/>
    </xf>
    <xf numFmtId="0" fontId="2" fillId="6" borderId="1" xfId="0" applyFont="1" applyFill="1" applyBorder="1" applyAlignment="1" applyProtection="1">
      <alignment horizontal="center"/>
      <protection locked="0"/>
    </xf>
    <xf numFmtId="41" fontId="2" fillId="6" borderId="14" xfId="1" applyNumberFormat="1" applyFont="1" applyFill="1" applyBorder="1" applyProtection="1">
      <protection locked="0"/>
    </xf>
    <xf numFmtId="0" fontId="2" fillId="0" borderId="0" xfId="0" applyFont="1" applyAlignment="1">
      <alignment horizontal="center" wrapText="1"/>
    </xf>
    <xf numFmtId="0" fontId="6" fillId="0" borderId="0" xfId="0" applyFont="1" applyAlignment="1">
      <alignment horizontal="center" wrapText="1"/>
    </xf>
    <xf numFmtId="1" fontId="2" fillId="15" borderId="14" xfId="0" applyNumberFormat="1" applyFont="1" applyFill="1" applyBorder="1"/>
    <xf numFmtId="0" fontId="1" fillId="0" borderId="1" xfId="0" applyFont="1" applyFill="1" applyBorder="1" applyProtection="1"/>
    <xf numFmtId="0" fontId="0" fillId="5" borderId="4" xfId="0" applyFill="1" applyBorder="1" applyProtection="1"/>
    <xf numFmtId="0" fontId="0" fillId="5" borderId="9" xfId="0" applyFill="1" applyBorder="1" applyProtection="1"/>
    <xf numFmtId="0" fontId="2" fillId="5" borderId="5" xfId="0" applyFont="1" applyFill="1" applyBorder="1" applyAlignment="1" applyProtection="1">
      <alignment horizontal="center"/>
    </xf>
    <xf numFmtId="0" fontId="2" fillId="5" borderId="10" xfId="0" applyFont="1" applyFill="1" applyBorder="1" applyAlignment="1" applyProtection="1">
      <alignment horizontal="center"/>
    </xf>
    <xf numFmtId="0" fontId="2" fillId="7" borderId="5" xfId="0" applyFont="1" applyFill="1" applyBorder="1" applyAlignment="1" applyProtection="1">
      <alignment horizontal="center"/>
    </xf>
    <xf numFmtId="0" fontId="2" fillId="7" borderId="17" xfId="0" applyFont="1" applyFill="1" applyBorder="1" applyAlignment="1" applyProtection="1">
      <alignment horizontal="center"/>
    </xf>
    <xf numFmtId="0" fontId="2" fillId="8" borderId="5" xfId="0" applyFont="1" applyFill="1" applyBorder="1" applyAlignment="1" applyProtection="1">
      <alignment horizontal="center"/>
    </xf>
    <xf numFmtId="0" fontId="2" fillId="8" borderId="17" xfId="0" applyFont="1" applyFill="1" applyBorder="1" applyAlignment="1" applyProtection="1">
      <alignment horizontal="center"/>
    </xf>
    <xf numFmtId="0" fontId="2" fillId="9" borderId="5" xfId="0" applyFont="1" applyFill="1" applyBorder="1" applyAlignment="1" applyProtection="1">
      <alignment horizontal="center"/>
    </xf>
    <xf numFmtId="0" fontId="2" fillId="9" borderId="17" xfId="0" applyFont="1" applyFill="1" applyBorder="1" applyAlignment="1" applyProtection="1">
      <alignment horizontal="center"/>
    </xf>
    <xf numFmtId="0" fontId="2" fillId="10" borderId="5" xfId="0" applyFont="1" applyFill="1" applyBorder="1" applyAlignment="1" applyProtection="1">
      <alignment horizontal="center"/>
    </xf>
    <xf numFmtId="0" fontId="2" fillId="10" borderId="17" xfId="0" applyFont="1" applyFill="1" applyBorder="1" applyAlignment="1" applyProtection="1">
      <alignment horizontal="center"/>
    </xf>
    <xf numFmtId="0" fontId="2" fillId="11" borderId="5" xfId="0" applyFont="1" applyFill="1" applyBorder="1" applyAlignment="1" applyProtection="1">
      <alignment horizontal="center"/>
    </xf>
    <xf numFmtId="0" fontId="2" fillId="11" borderId="17" xfId="0" applyFont="1" applyFill="1" applyBorder="1" applyAlignment="1" applyProtection="1">
      <alignment horizontal="center"/>
    </xf>
    <xf numFmtId="0" fontId="2" fillId="12" borderId="5" xfId="0" applyFont="1" applyFill="1" applyBorder="1" applyAlignment="1" applyProtection="1">
      <alignment horizontal="center"/>
    </xf>
    <xf numFmtId="0" fontId="2" fillId="12" borderId="17" xfId="0" applyFont="1" applyFill="1" applyBorder="1" applyAlignment="1" applyProtection="1">
      <alignment horizontal="center"/>
    </xf>
    <xf numFmtId="0" fontId="2" fillId="13" borderId="5" xfId="0" applyFont="1" applyFill="1" applyBorder="1" applyAlignment="1" applyProtection="1">
      <alignment horizontal="center"/>
    </xf>
    <xf numFmtId="0" fontId="2" fillId="13" borderId="17" xfId="0" applyFont="1" applyFill="1" applyBorder="1" applyAlignment="1" applyProtection="1">
      <alignment horizontal="center"/>
    </xf>
    <xf numFmtId="0" fontId="2" fillId="14" borderId="5" xfId="0" applyFont="1" applyFill="1" applyBorder="1" applyAlignment="1" applyProtection="1">
      <alignment horizontal="center"/>
    </xf>
    <xf numFmtId="0" fontId="2" fillId="14" borderId="17" xfId="0" applyFont="1" applyFill="1" applyBorder="1" applyAlignment="1" applyProtection="1">
      <alignment horizontal="center"/>
    </xf>
    <xf numFmtId="10" fontId="2" fillId="0" borderId="18" xfId="2" applyNumberFormat="1" applyFont="1" applyFill="1" applyBorder="1" applyProtection="1"/>
    <xf numFmtId="41" fontId="0" fillId="7" borderId="19" xfId="1" applyNumberFormat="1" applyFont="1" applyFill="1" applyBorder="1" applyProtection="1"/>
    <xf numFmtId="41" fontId="0" fillId="8" borderId="19" xfId="1" applyNumberFormat="1" applyFont="1" applyFill="1" applyBorder="1" applyProtection="1"/>
    <xf numFmtId="41" fontId="0" fillId="9" borderId="19" xfId="1" applyNumberFormat="1" applyFont="1" applyFill="1" applyBorder="1" applyProtection="1"/>
    <xf numFmtId="41" fontId="0" fillId="10" borderId="19" xfId="1" applyNumberFormat="1" applyFont="1" applyFill="1" applyBorder="1" applyProtection="1"/>
    <xf numFmtId="41" fontId="0" fillId="11" borderId="19" xfId="1" applyNumberFormat="1" applyFont="1" applyFill="1" applyBorder="1" applyProtection="1"/>
    <xf numFmtId="41" fontId="0" fillId="12" borderId="19" xfId="1" applyNumberFormat="1" applyFont="1" applyFill="1" applyBorder="1" applyProtection="1"/>
    <xf numFmtId="41" fontId="0" fillId="13" borderId="19" xfId="1" applyNumberFormat="1" applyFont="1" applyFill="1" applyBorder="1" applyProtection="1"/>
    <xf numFmtId="41" fontId="0" fillId="14" borderId="19" xfId="1" applyNumberFormat="1" applyFont="1" applyFill="1" applyBorder="1" applyProtection="1"/>
    <xf numFmtId="9" fontId="2" fillId="0" borderId="18" xfId="2" applyFont="1" applyBorder="1" applyProtection="1"/>
    <xf numFmtId="41" fontId="2" fillId="0" borderId="19" xfId="1" applyNumberFormat="1" applyFont="1" applyBorder="1" applyProtection="1"/>
    <xf numFmtId="1" fontId="1" fillId="15" borderId="20" xfId="2" applyNumberFormat="1" applyFont="1" applyFill="1" applyBorder="1" applyProtection="1"/>
    <xf numFmtId="2" fontId="2" fillId="15" borderId="21" xfId="1" applyNumberFormat="1" applyFont="1" applyFill="1" applyBorder="1" applyProtection="1"/>
    <xf numFmtId="2" fontId="1" fillId="15" borderId="20" xfId="2" applyNumberFormat="1" applyFont="1" applyFill="1" applyBorder="1" applyProtection="1"/>
    <xf numFmtId="1" fontId="2" fillId="5" borderId="20" xfId="2" applyNumberFormat="1" applyFont="1" applyFill="1" applyBorder="1" applyProtection="1"/>
    <xf numFmtId="1" fontId="2" fillId="5" borderId="21" xfId="1" applyNumberFormat="1" applyFont="1" applyFill="1" applyBorder="1" applyProtection="1"/>
    <xf numFmtId="0" fontId="6" fillId="17" borderId="12" xfId="0" applyFont="1" applyFill="1" applyBorder="1" applyAlignment="1">
      <alignment horizontal="center" wrapText="1"/>
    </xf>
    <xf numFmtId="0" fontId="7" fillId="0" borderId="3" xfId="0" applyFont="1" applyBorder="1" applyAlignment="1"/>
    <xf numFmtId="0" fontId="6" fillId="5" borderId="12" xfId="0" applyFont="1" applyFill="1" applyBorder="1" applyAlignment="1">
      <alignment horizontal="center" wrapText="1"/>
    </xf>
    <xf numFmtId="0" fontId="7" fillId="0" borderId="3" xfId="0" applyFont="1" applyBorder="1" applyAlignment="1">
      <alignment wrapText="1"/>
    </xf>
    <xf numFmtId="0" fontId="9" fillId="6" borderId="13" xfId="0" applyFont="1" applyFill="1" applyBorder="1" applyAlignment="1">
      <alignment horizontal="center" vertical="center" wrapText="1"/>
    </xf>
    <xf numFmtId="0" fontId="9" fillId="6" borderId="13" xfId="0" applyFont="1" applyFill="1" applyBorder="1" applyAlignment="1">
      <alignment horizontal="center" vertical="center"/>
    </xf>
    <xf numFmtId="0" fontId="14" fillId="0" borderId="2" xfId="0" applyFont="1" applyBorder="1" applyAlignment="1">
      <alignment horizontal="center"/>
    </xf>
    <xf numFmtId="0" fontId="0" fillId="0" borderId="2" xfId="0" applyBorder="1" applyAlignment="1">
      <alignment horizontal="center"/>
    </xf>
    <xf numFmtId="0" fontId="9" fillId="13" borderId="4" xfId="0" applyFont="1" applyFill="1" applyBorder="1" applyAlignment="1">
      <alignment horizontal="center"/>
    </xf>
    <xf numFmtId="0" fontId="9" fillId="13" borderId="9" xfId="0" applyFont="1" applyFill="1" applyBorder="1" applyAlignment="1">
      <alignment horizontal="center"/>
    </xf>
    <xf numFmtId="0" fontId="9" fillId="7" borderId="4" xfId="0" applyFont="1" applyFill="1" applyBorder="1" applyAlignment="1">
      <alignment horizontal="center"/>
    </xf>
    <xf numFmtId="0" fontId="9" fillId="7" borderId="9" xfId="0" applyFont="1" applyFill="1" applyBorder="1" applyAlignment="1">
      <alignment horizontal="center"/>
    </xf>
    <xf numFmtId="0" fontId="9" fillId="14" borderId="4" xfId="0" applyFont="1" applyFill="1" applyBorder="1" applyAlignment="1">
      <alignment horizontal="center"/>
    </xf>
    <xf numFmtId="0" fontId="9" fillId="14" borderId="9" xfId="0" applyFont="1" applyFill="1" applyBorder="1" applyAlignment="1">
      <alignment horizontal="center"/>
    </xf>
    <xf numFmtId="0" fontId="9" fillId="11" borderId="4" xfId="0" applyFont="1" applyFill="1" applyBorder="1" applyAlignment="1">
      <alignment horizontal="center"/>
    </xf>
    <xf numFmtId="0" fontId="9" fillId="11" borderId="9" xfId="0" applyFont="1" applyFill="1" applyBorder="1" applyAlignment="1">
      <alignment horizontal="center"/>
    </xf>
    <xf numFmtId="0" fontId="2" fillId="7" borderId="7" xfId="0" applyFont="1" applyFill="1" applyBorder="1" applyAlignment="1">
      <alignment horizontal="center" wrapText="1"/>
    </xf>
    <xf numFmtId="0" fontId="2" fillId="0" borderId="11" xfId="0" applyFont="1" applyBorder="1" applyAlignment="1">
      <alignment horizontal="center" wrapText="1"/>
    </xf>
    <xf numFmtId="0" fontId="2" fillId="8" borderId="7" xfId="0" applyFont="1" applyFill="1" applyBorder="1" applyAlignment="1">
      <alignment horizontal="center" wrapText="1"/>
    </xf>
    <xf numFmtId="0" fontId="2" fillId="8" borderId="11" xfId="0" applyFont="1" applyFill="1" applyBorder="1" applyAlignment="1">
      <alignment horizontal="center" wrapText="1"/>
    </xf>
    <xf numFmtId="0" fontId="5" fillId="9" borderId="7" xfId="0" applyFont="1" applyFill="1" applyBorder="1" applyAlignment="1">
      <alignment horizontal="center" wrapText="1"/>
    </xf>
    <xf numFmtId="0" fontId="5" fillId="9" borderId="11" xfId="0" applyFont="1" applyFill="1" applyBorder="1" applyAlignment="1">
      <alignment horizontal="center" wrapText="1"/>
    </xf>
    <xf numFmtId="0" fontId="5" fillId="10" borderId="7" xfId="0" applyFont="1" applyFill="1" applyBorder="1" applyAlignment="1">
      <alignment horizontal="center" wrapText="1"/>
    </xf>
    <xf numFmtId="0" fontId="5" fillId="10" borderId="11" xfId="0" applyFont="1" applyFill="1" applyBorder="1" applyAlignment="1">
      <alignment horizontal="center" wrapText="1"/>
    </xf>
    <xf numFmtId="0" fontId="5" fillId="11" borderId="7" xfId="0" applyFont="1" applyFill="1" applyBorder="1" applyAlignment="1">
      <alignment horizontal="center" wrapText="1"/>
    </xf>
    <xf numFmtId="0" fontId="5" fillId="11" borderId="11" xfId="0" applyFont="1" applyFill="1" applyBorder="1" applyAlignment="1">
      <alignment horizontal="center" wrapText="1"/>
    </xf>
    <xf numFmtId="0" fontId="5" fillId="12" borderId="7" xfId="0" applyFont="1" applyFill="1" applyBorder="1" applyAlignment="1">
      <alignment horizontal="center" wrapText="1"/>
    </xf>
    <xf numFmtId="0" fontId="5" fillId="12" borderId="11" xfId="0" applyFont="1" applyFill="1" applyBorder="1" applyAlignment="1">
      <alignment horizontal="center" wrapText="1"/>
    </xf>
    <xf numFmtId="0" fontId="5" fillId="13" borderId="7" xfId="0" applyFont="1" applyFill="1" applyBorder="1" applyAlignment="1">
      <alignment horizontal="center" wrapText="1"/>
    </xf>
    <xf numFmtId="0" fontId="5" fillId="13" borderId="11" xfId="0" applyFont="1" applyFill="1" applyBorder="1" applyAlignment="1">
      <alignment horizontal="center" wrapText="1"/>
    </xf>
    <xf numFmtId="0" fontId="5" fillId="7" borderId="7" xfId="0" applyFont="1" applyFill="1" applyBorder="1" applyAlignment="1">
      <alignment horizontal="center" wrapText="1"/>
    </xf>
    <xf numFmtId="0" fontId="5" fillId="7" borderId="11" xfId="0" applyFont="1" applyFill="1" applyBorder="1" applyAlignment="1">
      <alignment horizontal="center" wrapText="1"/>
    </xf>
    <xf numFmtId="0" fontId="5" fillId="14" borderId="7" xfId="0" applyFont="1" applyFill="1" applyBorder="1" applyAlignment="1">
      <alignment horizontal="center" wrapText="1"/>
    </xf>
    <xf numFmtId="0" fontId="5" fillId="14" borderId="11" xfId="0" applyFont="1" applyFill="1" applyBorder="1" applyAlignment="1">
      <alignment horizontal="center" wrapText="1"/>
    </xf>
    <xf numFmtId="0" fontId="12" fillId="0" borderId="0" xfId="0" applyFont="1" applyAlignment="1">
      <alignment horizontal="center"/>
    </xf>
    <xf numFmtId="0" fontId="13" fillId="0" borderId="0" xfId="0" applyFont="1" applyAlignment="1">
      <alignment horizontal="center"/>
    </xf>
    <xf numFmtId="0" fontId="5" fillId="13" borderId="7" xfId="0" applyFont="1" applyFill="1" applyBorder="1" applyAlignment="1" applyProtection="1">
      <alignment horizontal="center" wrapText="1"/>
      <protection locked="0"/>
    </xf>
    <xf numFmtId="0" fontId="5" fillId="13" borderId="11" xfId="0" applyFont="1" applyFill="1" applyBorder="1" applyAlignment="1" applyProtection="1">
      <alignment horizontal="center" wrapText="1"/>
      <protection locked="0"/>
    </xf>
    <xf numFmtId="0" fontId="5" fillId="7" borderId="7" xfId="0" applyFont="1" applyFill="1" applyBorder="1" applyAlignment="1" applyProtection="1">
      <alignment horizontal="center" wrapText="1"/>
      <protection locked="0"/>
    </xf>
    <xf numFmtId="0" fontId="5" fillId="7" borderId="11" xfId="0" applyFont="1" applyFill="1" applyBorder="1" applyAlignment="1" applyProtection="1">
      <alignment horizontal="center" wrapText="1"/>
      <protection locked="0"/>
    </xf>
    <xf numFmtId="0" fontId="5" fillId="14" borderId="7" xfId="0" applyFont="1" applyFill="1" applyBorder="1" applyAlignment="1" applyProtection="1">
      <alignment horizontal="center" wrapText="1"/>
      <protection locked="0"/>
    </xf>
    <xf numFmtId="0" fontId="5" fillId="14" borderId="11" xfId="0" applyFont="1" applyFill="1" applyBorder="1" applyAlignment="1" applyProtection="1">
      <alignment horizontal="center" wrapText="1"/>
      <protection locked="0"/>
    </xf>
    <xf numFmtId="0" fontId="5" fillId="11" borderId="7" xfId="0" applyFont="1" applyFill="1" applyBorder="1" applyAlignment="1" applyProtection="1">
      <alignment horizontal="center" wrapText="1"/>
      <protection locked="0"/>
    </xf>
    <xf numFmtId="0" fontId="5" fillId="11" borderId="11" xfId="0" applyFont="1" applyFill="1" applyBorder="1" applyAlignment="1" applyProtection="1">
      <alignment horizontal="center" wrapText="1"/>
      <protection locked="0"/>
    </xf>
    <xf numFmtId="0" fontId="9" fillId="8" borderId="4" xfId="0" applyFont="1" applyFill="1" applyBorder="1" applyAlignment="1">
      <alignment horizontal="center"/>
    </xf>
    <xf numFmtId="0" fontId="9" fillId="8" borderId="9" xfId="0" applyFont="1" applyFill="1" applyBorder="1" applyAlignment="1">
      <alignment horizontal="center"/>
    </xf>
    <xf numFmtId="0" fontId="9" fillId="9" borderId="4" xfId="0" applyFont="1" applyFill="1" applyBorder="1" applyAlignment="1">
      <alignment horizontal="center"/>
    </xf>
    <xf numFmtId="0" fontId="9" fillId="9" borderId="9" xfId="0" applyFont="1" applyFill="1" applyBorder="1" applyAlignment="1">
      <alignment horizontal="center"/>
    </xf>
    <xf numFmtId="0" fontId="9" fillId="10" borderId="4" xfId="0" applyFont="1" applyFill="1" applyBorder="1" applyAlignment="1">
      <alignment horizontal="center"/>
    </xf>
    <xf numFmtId="0" fontId="9" fillId="10" borderId="9" xfId="0" applyFont="1" applyFill="1" applyBorder="1" applyAlignment="1">
      <alignment horizontal="center"/>
    </xf>
    <xf numFmtId="0" fontId="9" fillId="12" borderId="4" xfId="0" applyFont="1" applyFill="1" applyBorder="1" applyAlignment="1">
      <alignment horizontal="center"/>
    </xf>
    <xf numFmtId="0" fontId="9" fillId="12" borderId="9" xfId="0" applyFont="1" applyFill="1" applyBorder="1" applyAlignment="1">
      <alignment horizontal="center"/>
    </xf>
    <xf numFmtId="0" fontId="9" fillId="13" borderId="4" xfId="0" applyFont="1" applyFill="1" applyBorder="1" applyAlignment="1" applyProtection="1">
      <alignment horizontal="center"/>
      <protection locked="0"/>
    </xf>
    <xf numFmtId="0" fontId="9" fillId="13" borderId="9" xfId="0" applyFont="1" applyFill="1" applyBorder="1" applyAlignment="1" applyProtection="1">
      <alignment horizontal="center"/>
      <protection locked="0"/>
    </xf>
    <xf numFmtId="0" fontId="9" fillId="7" borderId="4" xfId="0" applyFont="1" applyFill="1" applyBorder="1" applyAlignment="1" applyProtection="1">
      <alignment horizontal="center"/>
      <protection locked="0"/>
    </xf>
    <xf numFmtId="0" fontId="9" fillId="7" borderId="9" xfId="0" applyFont="1" applyFill="1" applyBorder="1" applyAlignment="1" applyProtection="1">
      <alignment horizontal="center"/>
      <protection locked="0"/>
    </xf>
    <xf numFmtId="0" fontId="9" fillId="14" borderId="4" xfId="0" applyFont="1" applyFill="1" applyBorder="1" applyAlignment="1" applyProtection="1">
      <alignment horizontal="center"/>
      <protection locked="0"/>
    </xf>
    <xf numFmtId="0" fontId="9" fillId="14" borderId="9" xfId="0" applyFont="1" applyFill="1" applyBorder="1" applyAlignment="1" applyProtection="1">
      <alignment horizontal="center"/>
      <protection locked="0"/>
    </xf>
    <xf numFmtId="0" fontId="9" fillId="11" borderId="4" xfId="0" applyFont="1" applyFill="1" applyBorder="1" applyAlignment="1" applyProtection="1">
      <alignment horizontal="center"/>
      <protection locked="0"/>
    </xf>
    <xf numFmtId="0" fontId="9" fillId="11" borderId="9" xfId="0" applyFont="1" applyFill="1" applyBorder="1" applyAlignment="1" applyProtection="1">
      <alignment horizontal="center"/>
      <protection locked="0"/>
    </xf>
    <xf numFmtId="0" fontId="2" fillId="7" borderId="7" xfId="0" applyFont="1" applyFill="1" applyBorder="1" applyAlignment="1" applyProtection="1">
      <alignment horizontal="center" wrapText="1"/>
      <protection locked="0"/>
    </xf>
    <xf numFmtId="0" fontId="2" fillId="0" borderId="11" xfId="0" applyFont="1" applyBorder="1" applyAlignment="1" applyProtection="1">
      <alignment horizontal="center" wrapText="1"/>
      <protection locked="0"/>
    </xf>
    <xf numFmtId="0" fontId="2" fillId="8" borderId="7" xfId="0" applyFont="1" applyFill="1" applyBorder="1" applyAlignment="1" applyProtection="1">
      <alignment horizontal="center" wrapText="1"/>
      <protection locked="0"/>
    </xf>
    <xf numFmtId="0" fontId="2" fillId="8" borderId="11" xfId="0" applyFont="1" applyFill="1" applyBorder="1" applyAlignment="1" applyProtection="1">
      <alignment horizontal="center" wrapText="1"/>
      <protection locked="0"/>
    </xf>
    <xf numFmtId="0" fontId="5" fillId="9" borderId="7" xfId="0" applyFont="1" applyFill="1" applyBorder="1" applyAlignment="1" applyProtection="1">
      <alignment horizontal="center" wrapText="1"/>
      <protection locked="0"/>
    </xf>
    <xf numFmtId="0" fontId="5" fillId="9" borderId="11" xfId="0" applyFont="1" applyFill="1" applyBorder="1" applyAlignment="1" applyProtection="1">
      <alignment horizontal="center" wrapText="1"/>
      <protection locked="0"/>
    </xf>
    <xf numFmtId="0" fontId="5" fillId="10" borderId="7" xfId="0" applyFont="1" applyFill="1" applyBorder="1" applyAlignment="1" applyProtection="1">
      <alignment horizontal="center" wrapText="1"/>
      <protection locked="0"/>
    </xf>
    <xf numFmtId="0" fontId="5" fillId="10" borderId="11" xfId="0" applyFont="1" applyFill="1" applyBorder="1" applyAlignment="1" applyProtection="1">
      <alignment horizontal="center" wrapText="1"/>
      <protection locked="0"/>
    </xf>
    <xf numFmtId="0" fontId="5" fillId="12" borderId="7" xfId="0" applyFont="1" applyFill="1" applyBorder="1" applyAlignment="1" applyProtection="1">
      <alignment horizontal="center" wrapText="1"/>
      <protection locked="0"/>
    </xf>
    <xf numFmtId="0" fontId="5" fillId="12" borderId="11" xfId="0" applyFont="1" applyFill="1" applyBorder="1" applyAlignment="1" applyProtection="1">
      <alignment horizontal="center" wrapText="1"/>
      <protection locked="0"/>
    </xf>
    <xf numFmtId="0" fontId="9" fillId="8" borderId="4" xfId="0" applyFont="1" applyFill="1" applyBorder="1" applyAlignment="1" applyProtection="1">
      <alignment horizontal="center"/>
      <protection locked="0"/>
    </xf>
    <xf numFmtId="0" fontId="9" fillId="8" borderId="9" xfId="0" applyFont="1" applyFill="1" applyBorder="1" applyAlignment="1" applyProtection="1">
      <alignment horizontal="center"/>
      <protection locked="0"/>
    </xf>
    <xf numFmtId="0" fontId="9" fillId="9" borderId="4" xfId="0" applyFont="1" applyFill="1" applyBorder="1" applyAlignment="1" applyProtection="1">
      <alignment horizontal="center"/>
      <protection locked="0"/>
    </xf>
    <xf numFmtId="0" fontId="9" fillId="9" borderId="9" xfId="0" applyFont="1" applyFill="1" applyBorder="1" applyAlignment="1" applyProtection="1">
      <alignment horizontal="center"/>
      <protection locked="0"/>
    </xf>
    <xf numFmtId="0" fontId="9" fillId="10" borderId="4" xfId="0" applyFont="1" applyFill="1" applyBorder="1" applyAlignment="1" applyProtection="1">
      <alignment horizontal="center"/>
      <protection locked="0"/>
    </xf>
    <xf numFmtId="0" fontId="9" fillId="10" borderId="9" xfId="0" applyFont="1" applyFill="1" applyBorder="1" applyAlignment="1" applyProtection="1">
      <alignment horizontal="center"/>
      <protection locked="0"/>
    </xf>
    <xf numFmtId="0" fontId="9" fillId="12" borderId="4" xfId="0" applyFont="1" applyFill="1" applyBorder="1" applyAlignment="1" applyProtection="1">
      <alignment horizontal="center"/>
      <protection locked="0"/>
    </xf>
    <xf numFmtId="0" fontId="9" fillId="12" borderId="9" xfId="0" applyFont="1" applyFill="1" applyBorder="1" applyAlignment="1" applyProtection="1">
      <alignment horizontal="center"/>
      <protection locked="0"/>
    </xf>
    <xf numFmtId="0" fontId="3" fillId="4" borderId="0" xfId="0" applyFont="1" applyFill="1" applyAlignment="1" applyProtection="1">
      <alignment horizontal="center" vertical="center" wrapText="1"/>
      <protection locked="0"/>
    </xf>
    <xf numFmtId="0" fontId="0" fillId="0" borderId="0" xfId="0" applyAlignment="1" applyProtection="1">
      <protection locked="0"/>
    </xf>
    <xf numFmtId="0" fontId="3" fillId="4"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xf numFmtId="165" fontId="0" fillId="0" borderId="2" xfId="0" applyNumberFormat="1" applyBorder="1" applyAlignment="1" applyProtection="1">
      <protection locked="0"/>
    </xf>
    <xf numFmtId="0" fontId="1" fillId="0" borderId="1" xfId="0" applyFont="1" applyBorder="1" applyAlignment="1">
      <alignment wrapText="1"/>
    </xf>
    <xf numFmtId="0" fontId="0" fillId="0" borderId="1" xfId="0" applyBorder="1" applyAlignment="1">
      <alignment wrapText="1"/>
    </xf>
    <xf numFmtId="0" fontId="0" fillId="0" borderId="1" xfId="0" applyBorder="1" applyAlignment="1"/>
    <xf numFmtId="0" fontId="1" fillId="0" borderId="1" xfId="0" applyFont="1" applyBorder="1" applyAlignment="1" applyProtection="1">
      <alignment horizontal="left" vertical="top" wrapText="1"/>
      <protection locked="0"/>
    </xf>
    <xf numFmtId="0" fontId="0" fillId="0" borderId="1" xfId="0" applyBorder="1" applyAlignment="1" applyProtection="1">
      <protection locked="0"/>
    </xf>
    <xf numFmtId="0" fontId="3" fillId="2" borderId="0" xfId="0" applyFont="1" applyFill="1" applyAlignment="1">
      <alignment horizontal="center"/>
    </xf>
    <xf numFmtId="0" fontId="11" fillId="0" borderId="0" xfId="0" applyFont="1" applyAlignment="1">
      <alignment horizontal="center"/>
    </xf>
    <xf numFmtId="0" fontId="9" fillId="7" borderId="4" xfId="0" applyFont="1" applyFill="1" applyBorder="1" applyAlignment="1" applyProtection="1">
      <alignment horizontal="center"/>
    </xf>
    <xf numFmtId="0" fontId="9" fillId="7" borderId="9" xfId="0" applyFont="1" applyFill="1" applyBorder="1" applyAlignment="1" applyProtection="1">
      <alignment horizontal="center"/>
    </xf>
    <xf numFmtId="0" fontId="9" fillId="8" borderId="4" xfId="0" applyFont="1" applyFill="1" applyBorder="1" applyAlignment="1" applyProtection="1">
      <alignment horizontal="center"/>
    </xf>
    <xf numFmtId="0" fontId="9" fillId="8" borderId="9" xfId="0" applyFont="1" applyFill="1" applyBorder="1" applyAlignment="1" applyProtection="1">
      <alignment horizontal="center"/>
    </xf>
    <xf numFmtId="0" fontId="9" fillId="9" borderId="4" xfId="0" applyFont="1" applyFill="1" applyBorder="1" applyAlignment="1" applyProtection="1">
      <alignment horizontal="center"/>
    </xf>
    <xf numFmtId="0" fontId="9" fillId="9" borderId="9" xfId="0" applyFont="1" applyFill="1" applyBorder="1" applyAlignment="1" applyProtection="1">
      <alignment horizontal="center"/>
    </xf>
    <xf numFmtId="0" fontId="9" fillId="10" borderId="4" xfId="0" applyFont="1" applyFill="1" applyBorder="1" applyAlignment="1" applyProtection="1">
      <alignment horizontal="center"/>
    </xf>
    <xf numFmtId="0" fontId="9" fillId="10" borderId="9" xfId="0" applyFont="1" applyFill="1" applyBorder="1" applyAlignment="1" applyProtection="1">
      <alignment horizontal="center"/>
    </xf>
    <xf numFmtId="0" fontId="9" fillId="11" borderId="4" xfId="0" applyFont="1" applyFill="1" applyBorder="1" applyAlignment="1" applyProtection="1">
      <alignment horizontal="center"/>
    </xf>
    <xf numFmtId="0" fontId="9" fillId="11" borderId="9" xfId="0" applyFont="1" applyFill="1" applyBorder="1" applyAlignment="1" applyProtection="1">
      <alignment horizontal="center"/>
    </xf>
    <xf numFmtId="0" fontId="9" fillId="12" borderId="4" xfId="0" applyFont="1" applyFill="1" applyBorder="1" applyAlignment="1" applyProtection="1">
      <alignment horizontal="center"/>
    </xf>
    <xf numFmtId="0" fontId="9" fillId="12" borderId="9" xfId="0" applyFont="1" applyFill="1" applyBorder="1" applyAlignment="1" applyProtection="1">
      <alignment horizontal="center"/>
    </xf>
    <xf numFmtId="0" fontId="9" fillId="13" borderId="4" xfId="0" applyFont="1" applyFill="1" applyBorder="1" applyAlignment="1" applyProtection="1">
      <alignment horizontal="center"/>
    </xf>
    <xf numFmtId="0" fontId="9" fillId="13" borderId="9" xfId="0" applyFont="1" applyFill="1" applyBorder="1" applyAlignment="1" applyProtection="1">
      <alignment horizontal="center"/>
    </xf>
    <xf numFmtId="0" fontId="9" fillId="14" borderId="4" xfId="0" applyFont="1" applyFill="1" applyBorder="1" applyAlignment="1" applyProtection="1">
      <alignment horizontal="center"/>
    </xf>
    <xf numFmtId="0" fontId="9" fillId="14" borderId="9" xfId="0" applyFont="1" applyFill="1" applyBorder="1" applyAlignment="1" applyProtection="1">
      <alignment horizontal="center"/>
    </xf>
    <xf numFmtId="0" fontId="2" fillId="7" borderId="7" xfId="0" applyFont="1" applyFill="1" applyBorder="1" applyAlignment="1" applyProtection="1">
      <alignment horizontal="center" wrapText="1"/>
    </xf>
    <xf numFmtId="0" fontId="2" fillId="7" borderId="11" xfId="0" applyFont="1" applyFill="1" applyBorder="1" applyAlignment="1" applyProtection="1">
      <alignment horizontal="center" wrapText="1"/>
    </xf>
    <xf numFmtId="0" fontId="2" fillId="8" borderId="7" xfId="0" applyFont="1" applyFill="1" applyBorder="1" applyAlignment="1" applyProtection="1">
      <alignment horizontal="center" wrapText="1"/>
    </xf>
    <xf numFmtId="0" fontId="2" fillId="8" borderId="11" xfId="0" applyFont="1" applyFill="1" applyBorder="1" applyAlignment="1" applyProtection="1">
      <alignment horizontal="center" wrapText="1"/>
    </xf>
    <xf numFmtId="0" fontId="5" fillId="9" borderId="7" xfId="0" applyFont="1" applyFill="1" applyBorder="1" applyAlignment="1" applyProtection="1">
      <alignment horizontal="center" wrapText="1"/>
    </xf>
    <xf numFmtId="0" fontId="5" fillId="9" borderId="11" xfId="0" applyFont="1" applyFill="1" applyBorder="1" applyAlignment="1" applyProtection="1">
      <alignment horizontal="center" wrapText="1"/>
    </xf>
    <xf numFmtId="0" fontId="5" fillId="10" borderId="7" xfId="0" applyFont="1" applyFill="1" applyBorder="1" applyAlignment="1" applyProtection="1">
      <alignment horizontal="center" wrapText="1"/>
    </xf>
    <xf numFmtId="0" fontId="5" fillId="10" borderId="11" xfId="0" applyFont="1" applyFill="1" applyBorder="1" applyAlignment="1" applyProtection="1">
      <alignment horizontal="center" wrapText="1"/>
    </xf>
    <xf numFmtId="0" fontId="5" fillId="11" borderId="7" xfId="0" applyFont="1" applyFill="1" applyBorder="1" applyAlignment="1" applyProtection="1">
      <alignment horizontal="center" wrapText="1"/>
    </xf>
    <xf numFmtId="0" fontId="5" fillId="11" borderId="11" xfId="0" applyFont="1" applyFill="1" applyBorder="1" applyAlignment="1" applyProtection="1">
      <alignment horizontal="center" wrapText="1"/>
    </xf>
    <xf numFmtId="0" fontId="5" fillId="12" borderId="7" xfId="0" applyFont="1" applyFill="1" applyBorder="1" applyAlignment="1" applyProtection="1">
      <alignment horizontal="center" wrapText="1"/>
    </xf>
    <xf numFmtId="0" fontId="5" fillId="12" borderId="11" xfId="0" applyFont="1" applyFill="1" applyBorder="1" applyAlignment="1" applyProtection="1">
      <alignment horizontal="center" wrapText="1"/>
    </xf>
    <xf numFmtId="0" fontId="5" fillId="13" borderId="7" xfId="0" applyFont="1" applyFill="1" applyBorder="1" applyAlignment="1" applyProtection="1">
      <alignment horizontal="center" wrapText="1"/>
    </xf>
    <xf numFmtId="0" fontId="5" fillId="13" borderId="11" xfId="0" applyFont="1" applyFill="1" applyBorder="1" applyAlignment="1" applyProtection="1">
      <alignment horizontal="center" wrapText="1"/>
    </xf>
    <xf numFmtId="0" fontId="5" fillId="7" borderId="7" xfId="0" applyFont="1" applyFill="1" applyBorder="1" applyAlignment="1" applyProtection="1">
      <alignment horizontal="center" wrapText="1"/>
    </xf>
    <xf numFmtId="0" fontId="5" fillId="7" borderId="11" xfId="0" applyFont="1" applyFill="1" applyBorder="1" applyAlignment="1" applyProtection="1">
      <alignment horizontal="center" wrapText="1"/>
    </xf>
    <xf numFmtId="0" fontId="5" fillId="14" borderId="7" xfId="0" applyFont="1" applyFill="1" applyBorder="1" applyAlignment="1" applyProtection="1">
      <alignment horizontal="center" wrapText="1"/>
    </xf>
    <xf numFmtId="0" fontId="5" fillId="14" borderId="11" xfId="0" applyFont="1" applyFill="1" applyBorder="1" applyAlignment="1" applyProtection="1">
      <alignment horizontal="center" wrapText="1"/>
    </xf>
    <xf numFmtId="0" fontId="6" fillId="17" borderId="3" xfId="0" applyFont="1" applyFill="1" applyBorder="1" applyAlignment="1">
      <alignment horizontal="center" wrapText="1"/>
    </xf>
    <xf numFmtId="0" fontId="9" fillId="6" borderId="4" xfId="0" applyFont="1" applyFill="1" applyBorder="1" applyProtection="1">
      <protection locked="0"/>
    </xf>
    <xf numFmtId="0" fontId="9" fillId="6" borderId="22" xfId="0" applyFont="1" applyFill="1" applyBorder="1" applyAlignment="1" applyProtection="1">
      <protection locked="0"/>
    </xf>
    <xf numFmtId="0" fontId="15" fillId="6" borderId="22" xfId="0" applyFont="1" applyFill="1" applyBorder="1" applyAlignment="1" applyProtection="1">
      <protection locked="0"/>
    </xf>
    <xf numFmtId="0" fontId="15" fillId="6" borderId="23" xfId="0" applyFont="1" applyFill="1" applyBorder="1" applyAlignment="1" applyProtection="1">
      <protection locked="0"/>
    </xf>
    <xf numFmtId="0" fontId="2" fillId="5" borderId="0" xfId="0" applyFont="1" applyFill="1" applyBorder="1" applyAlignment="1">
      <alignment horizontal="right"/>
    </xf>
    <xf numFmtId="9" fontId="2" fillId="5" borderId="0" xfId="0" applyNumberFormat="1" applyFont="1" applyFill="1" applyBorder="1" applyAlignment="1">
      <alignment horizontal="right"/>
    </xf>
    <xf numFmtId="42" fontId="2" fillId="5" borderId="0" xfId="0" applyNumberFormat="1" applyFont="1" applyFill="1" applyBorder="1"/>
  </cellXfs>
  <cellStyles count="4">
    <cellStyle name="Comma 2" xfId="3"/>
    <cellStyle name="Currency" xfId="1" builtinId="4"/>
    <cellStyle name="Normal" xfId="0" builtinId="0"/>
    <cellStyle name="Percent"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tabSelected="1" topLeftCell="B1" zoomScale="75" zoomScaleNormal="75" workbookViewId="0">
      <selection activeCell="P7" sqref="P7"/>
    </sheetView>
  </sheetViews>
  <sheetFormatPr defaultRowHeight="15" x14ac:dyDescent="0.2"/>
  <cols>
    <col min="1" max="1" width="17.88671875" customWidth="1"/>
    <col min="2" max="2" width="16.6640625" bestFit="1" customWidth="1"/>
    <col min="3" max="3" width="13.44140625" customWidth="1"/>
    <col min="4" max="4" width="12.77734375" customWidth="1"/>
    <col min="5" max="5" width="10.5546875" customWidth="1"/>
    <col min="6" max="6" width="11.21875" bestFit="1" customWidth="1"/>
    <col min="7" max="7" width="11.109375" customWidth="1"/>
    <col min="8" max="8" width="13.109375" customWidth="1"/>
    <col min="9" max="9" width="9.88671875" customWidth="1"/>
    <col min="10" max="10" width="11.21875" customWidth="1"/>
    <col min="11" max="11" width="11" customWidth="1"/>
    <col min="12" max="12" width="12.21875" customWidth="1"/>
    <col min="13" max="13" width="10.77734375" customWidth="1"/>
    <col min="14" max="14" width="12.44140625" customWidth="1"/>
    <col min="15" max="15" width="10.44140625" customWidth="1"/>
    <col min="16" max="16" width="12.109375" customWidth="1"/>
    <col min="17" max="17" width="6.88671875" customWidth="1"/>
    <col min="18" max="18" width="12.21875" customWidth="1"/>
    <col min="19" max="19" width="7.77734375" customWidth="1"/>
    <col min="20" max="20" width="11.77734375" customWidth="1"/>
    <col min="26" max="26" width="12" bestFit="1" customWidth="1"/>
  </cols>
  <sheetData>
    <row r="1" spans="1:26" ht="27.2" customHeight="1" x14ac:dyDescent="0.2">
      <c r="A1" s="248" t="s">
        <v>11</v>
      </c>
      <c r="B1" s="248"/>
      <c r="C1" s="248"/>
      <c r="D1" s="248"/>
      <c r="E1" s="248"/>
      <c r="F1" s="248"/>
      <c r="G1" s="248"/>
      <c r="H1" s="248"/>
      <c r="I1" s="248"/>
      <c r="J1" s="248"/>
      <c r="K1" s="249"/>
      <c r="L1" s="249"/>
    </row>
    <row r="2" spans="1:26" ht="27.2" customHeight="1" x14ac:dyDescent="0.2">
      <c r="A2" s="250" t="s">
        <v>45</v>
      </c>
      <c r="B2" s="251"/>
      <c r="C2" s="251"/>
      <c r="D2" s="251"/>
      <c r="E2" s="251"/>
      <c r="F2" s="251"/>
      <c r="G2" s="251"/>
      <c r="H2" s="251"/>
      <c r="I2" s="251"/>
      <c r="J2" s="251"/>
      <c r="K2" s="252"/>
      <c r="L2" s="252"/>
    </row>
    <row r="3" spans="1:26" ht="29.25" customHeight="1" x14ac:dyDescent="0.25">
      <c r="G3" s="4"/>
      <c r="H3" s="4" t="s">
        <v>5</v>
      </c>
      <c r="I3" s="253"/>
      <c r="J3" s="253"/>
    </row>
    <row r="4" spans="1:26" ht="21.75" customHeight="1" x14ac:dyDescent="0.25">
      <c r="A4" s="8" t="s">
        <v>13</v>
      </c>
      <c r="G4" s="6"/>
      <c r="H4" s="6"/>
      <c r="I4" s="9"/>
      <c r="J4" s="9"/>
    </row>
    <row r="5" spans="1:26" ht="168.75" customHeight="1" x14ac:dyDescent="0.2">
      <c r="A5" s="254" t="s">
        <v>46</v>
      </c>
      <c r="B5" s="255"/>
      <c r="C5" s="255"/>
      <c r="D5" s="255"/>
      <c r="E5" s="255"/>
      <c r="F5" s="255"/>
      <c r="G5" s="255"/>
      <c r="H5" s="255"/>
      <c r="I5" s="255"/>
      <c r="J5" s="255"/>
      <c r="K5" s="256"/>
      <c r="L5" s="256"/>
    </row>
    <row r="7" spans="1:26" ht="18" x14ac:dyDescent="0.25">
      <c r="A7" s="8" t="s">
        <v>75</v>
      </c>
    </row>
    <row r="8" spans="1:26" ht="81.75" customHeight="1" x14ac:dyDescent="0.2">
      <c r="A8" s="257" t="s">
        <v>74</v>
      </c>
      <c r="B8" s="257"/>
      <c r="C8" s="257"/>
      <c r="D8" s="257"/>
      <c r="E8" s="257"/>
      <c r="F8" s="257"/>
      <c r="G8" s="257"/>
      <c r="H8" s="257"/>
      <c r="I8" s="257"/>
      <c r="J8" s="257"/>
      <c r="K8" s="258"/>
      <c r="L8" s="258"/>
    </row>
    <row r="9" spans="1:26" ht="40.5" customHeight="1" x14ac:dyDescent="0.2">
      <c r="A9" s="174" t="s">
        <v>17</v>
      </c>
      <c r="B9" s="175"/>
      <c r="C9" s="175"/>
      <c r="D9" s="175"/>
      <c r="E9" s="175"/>
      <c r="F9" s="175"/>
      <c r="G9" s="175"/>
      <c r="H9" s="175"/>
      <c r="I9" s="175"/>
      <c r="J9" s="175"/>
      <c r="K9" s="175"/>
      <c r="L9" s="175"/>
    </row>
    <row r="10" spans="1:26" ht="23.25" customHeight="1" x14ac:dyDescent="0.2">
      <c r="A10" s="11"/>
    </row>
    <row r="11" spans="1:26" ht="15.75" thickBot="1" x14ac:dyDescent="0.25"/>
    <row r="12" spans="1:26" ht="18" x14ac:dyDescent="0.25">
      <c r="E12" s="224">
        <v>1012</v>
      </c>
      <c r="F12" s="225"/>
      <c r="G12" s="240">
        <v>1802</v>
      </c>
      <c r="H12" s="241"/>
      <c r="I12" s="242">
        <v>2011</v>
      </c>
      <c r="J12" s="243"/>
      <c r="K12" s="244">
        <v>6012</v>
      </c>
      <c r="L12" s="245"/>
      <c r="M12" s="228">
        <v>6052</v>
      </c>
      <c r="N12" s="229"/>
      <c r="O12" s="246">
        <v>7032</v>
      </c>
      <c r="P12" s="247"/>
      <c r="Q12" s="222" t="s">
        <v>47</v>
      </c>
      <c r="R12" s="223"/>
      <c r="S12" s="224" t="s">
        <v>47</v>
      </c>
      <c r="T12" s="225"/>
      <c r="U12" s="226" t="s">
        <v>47</v>
      </c>
      <c r="V12" s="227"/>
      <c r="W12" s="228" t="s">
        <v>47</v>
      </c>
      <c r="X12" s="229"/>
      <c r="Y12" s="41"/>
      <c r="Z12" s="42"/>
    </row>
    <row r="13" spans="1:26" ht="33" customHeight="1" thickBot="1" x14ac:dyDescent="0.3">
      <c r="A13" s="8" t="s">
        <v>67</v>
      </c>
      <c r="E13" s="230" t="s">
        <v>40</v>
      </c>
      <c r="F13" s="231"/>
      <c r="G13" s="232" t="s">
        <v>10</v>
      </c>
      <c r="H13" s="233"/>
      <c r="I13" s="234" t="s">
        <v>8</v>
      </c>
      <c r="J13" s="235"/>
      <c r="K13" s="236" t="s">
        <v>71</v>
      </c>
      <c r="L13" s="237"/>
      <c r="M13" s="212" t="s">
        <v>41</v>
      </c>
      <c r="N13" s="213"/>
      <c r="O13" s="238" t="s">
        <v>42</v>
      </c>
      <c r="P13" s="239"/>
      <c r="Q13" s="206" t="s">
        <v>47</v>
      </c>
      <c r="R13" s="207"/>
      <c r="S13" s="208" t="s">
        <v>47</v>
      </c>
      <c r="T13" s="209"/>
      <c r="U13" s="210" t="s">
        <v>47</v>
      </c>
      <c r="V13" s="211"/>
      <c r="W13" s="212" t="s">
        <v>47</v>
      </c>
      <c r="X13" s="213"/>
      <c r="Y13" s="43" t="s">
        <v>1</v>
      </c>
      <c r="Z13" s="44" t="s">
        <v>1</v>
      </c>
    </row>
    <row r="14" spans="1:26" ht="15.75" x14ac:dyDescent="0.25">
      <c r="A14" s="1" t="s">
        <v>48</v>
      </c>
      <c r="B14" s="45" t="s">
        <v>49</v>
      </c>
      <c r="C14" s="45" t="s">
        <v>50</v>
      </c>
      <c r="D14" s="1" t="s">
        <v>51</v>
      </c>
      <c r="E14" s="46" t="s">
        <v>2</v>
      </c>
      <c r="F14" s="47" t="s">
        <v>52</v>
      </c>
      <c r="G14" s="48" t="s">
        <v>2</v>
      </c>
      <c r="H14" s="49" t="s">
        <v>52</v>
      </c>
      <c r="I14" s="50" t="s">
        <v>2</v>
      </c>
      <c r="J14" s="51" t="s">
        <v>52</v>
      </c>
      <c r="K14" s="52" t="s">
        <v>2</v>
      </c>
      <c r="L14" s="53" t="s">
        <v>52</v>
      </c>
      <c r="M14" s="54" t="s">
        <v>2</v>
      </c>
      <c r="N14" s="55" t="s">
        <v>52</v>
      </c>
      <c r="O14" s="56" t="s">
        <v>2</v>
      </c>
      <c r="P14" s="57" t="s">
        <v>52</v>
      </c>
      <c r="Q14" s="58" t="s">
        <v>2</v>
      </c>
      <c r="R14" s="59" t="s">
        <v>52</v>
      </c>
      <c r="S14" s="46" t="s">
        <v>2</v>
      </c>
      <c r="T14" s="47" t="s">
        <v>52</v>
      </c>
      <c r="U14" s="60" t="s">
        <v>2</v>
      </c>
      <c r="V14" s="61" t="s">
        <v>52</v>
      </c>
      <c r="W14" s="54" t="s">
        <v>2</v>
      </c>
      <c r="X14" s="55" t="s">
        <v>52</v>
      </c>
      <c r="Y14" s="43" t="s">
        <v>2</v>
      </c>
      <c r="Z14" s="44" t="s">
        <v>53</v>
      </c>
    </row>
    <row r="15" spans="1:26" ht="15.75" x14ac:dyDescent="0.25">
      <c r="A15" s="115" t="s">
        <v>54</v>
      </c>
      <c r="B15" s="115" t="s">
        <v>6</v>
      </c>
      <c r="C15" s="115">
        <v>5102</v>
      </c>
      <c r="D15" s="116">
        <v>55000</v>
      </c>
      <c r="E15" s="117">
        <v>0.12</v>
      </c>
      <c r="F15" s="62">
        <f>$D15*E15</f>
        <v>6600</v>
      </c>
      <c r="G15" s="117">
        <v>0.28000000000000003</v>
      </c>
      <c r="H15" s="63">
        <f>$D15*G15</f>
        <v>15400.000000000002</v>
      </c>
      <c r="I15" s="117">
        <v>0.05</v>
      </c>
      <c r="J15" s="64">
        <f>$D15*I15</f>
        <v>2750</v>
      </c>
      <c r="K15" s="117">
        <v>0.15</v>
      </c>
      <c r="L15" s="65">
        <f>$D15*K15</f>
        <v>8250</v>
      </c>
      <c r="M15" s="117">
        <v>0.25</v>
      </c>
      <c r="N15" s="66">
        <f>$D15*M15</f>
        <v>13750</v>
      </c>
      <c r="O15" s="117">
        <v>0.15</v>
      </c>
      <c r="P15" s="67">
        <f>$D15*O15</f>
        <v>8250</v>
      </c>
      <c r="Q15" s="117"/>
      <c r="R15" s="68">
        <f>$D15*Q15</f>
        <v>0</v>
      </c>
      <c r="S15" s="117"/>
      <c r="T15" s="62">
        <f>$D15*S15</f>
        <v>0</v>
      </c>
      <c r="U15" s="117"/>
      <c r="V15" s="69">
        <f>$D15*U15</f>
        <v>0</v>
      </c>
      <c r="W15" s="117"/>
      <c r="X15" s="66">
        <f>$D15*W15</f>
        <v>0</v>
      </c>
      <c r="Y15" s="70">
        <f>E15+G15+I15+K15+M15+O15+Q15+S15+U15+W15</f>
        <v>1</v>
      </c>
      <c r="Z15" s="71">
        <f>F15+H15+J15+L15+N15+P15+R15+T15+V15+X15</f>
        <v>55000</v>
      </c>
    </row>
    <row r="16" spans="1:26" ht="15" customHeight="1" x14ac:dyDescent="0.25">
      <c r="A16" s="115" t="s">
        <v>55</v>
      </c>
      <c r="B16" s="115" t="s">
        <v>56</v>
      </c>
      <c r="C16" s="115">
        <v>5103</v>
      </c>
      <c r="D16" s="116">
        <v>30000</v>
      </c>
      <c r="E16" s="117">
        <v>0.75</v>
      </c>
      <c r="F16" s="62">
        <f t="shared" ref="F16:H22" si="0">$D16*E16</f>
        <v>22500</v>
      </c>
      <c r="G16" s="117">
        <v>0.25</v>
      </c>
      <c r="H16" s="63">
        <f t="shared" si="0"/>
        <v>7500</v>
      </c>
      <c r="I16" s="117"/>
      <c r="J16" s="64">
        <f t="shared" ref="J16:L22" si="1">$D16*I16</f>
        <v>0</v>
      </c>
      <c r="K16" s="117"/>
      <c r="L16" s="65">
        <f t="shared" si="1"/>
        <v>0</v>
      </c>
      <c r="M16" s="117"/>
      <c r="N16" s="66">
        <f t="shared" ref="N16:P22" si="2">$D16*M16</f>
        <v>0</v>
      </c>
      <c r="O16" s="117"/>
      <c r="P16" s="67">
        <f t="shared" si="2"/>
        <v>0</v>
      </c>
      <c r="Q16" s="117"/>
      <c r="R16" s="68">
        <f t="shared" ref="R16:T22" si="3">$D16*Q16</f>
        <v>0</v>
      </c>
      <c r="S16" s="117"/>
      <c r="T16" s="62">
        <f t="shared" si="3"/>
        <v>0</v>
      </c>
      <c r="U16" s="117"/>
      <c r="V16" s="69">
        <f t="shared" ref="V16:X22" si="4">$D16*U16</f>
        <v>0</v>
      </c>
      <c r="W16" s="117"/>
      <c r="X16" s="66">
        <f t="shared" si="4"/>
        <v>0</v>
      </c>
      <c r="Y16" s="70">
        <f t="shared" ref="Y16:Z23" si="5">E16+G16+I16+K16+M16+O16+Q16+S16+U16+W16</f>
        <v>1</v>
      </c>
      <c r="Z16" s="71">
        <f t="shared" si="5"/>
        <v>30000</v>
      </c>
    </row>
    <row r="17" spans="1:26" ht="18" customHeight="1" x14ac:dyDescent="0.25">
      <c r="A17" s="115" t="s">
        <v>57</v>
      </c>
      <c r="B17" s="115" t="s">
        <v>58</v>
      </c>
      <c r="C17" s="115">
        <v>5106</v>
      </c>
      <c r="D17" s="116">
        <v>32000</v>
      </c>
      <c r="E17" s="117"/>
      <c r="F17" s="62">
        <f t="shared" si="0"/>
        <v>0</v>
      </c>
      <c r="G17" s="117">
        <v>0.15</v>
      </c>
      <c r="H17" s="63">
        <f t="shared" si="0"/>
        <v>4800</v>
      </c>
      <c r="I17" s="117">
        <v>0.2</v>
      </c>
      <c r="J17" s="64">
        <f t="shared" si="1"/>
        <v>6400</v>
      </c>
      <c r="K17" s="117">
        <v>0.15</v>
      </c>
      <c r="L17" s="65">
        <f t="shared" si="1"/>
        <v>4800</v>
      </c>
      <c r="M17" s="117">
        <v>0.25</v>
      </c>
      <c r="N17" s="66">
        <f t="shared" si="2"/>
        <v>8000</v>
      </c>
      <c r="O17" s="117">
        <v>0.25</v>
      </c>
      <c r="P17" s="67">
        <f t="shared" si="2"/>
        <v>8000</v>
      </c>
      <c r="Q17" s="117"/>
      <c r="R17" s="68">
        <f t="shared" si="3"/>
        <v>0</v>
      </c>
      <c r="S17" s="117"/>
      <c r="T17" s="62">
        <f t="shared" si="3"/>
        <v>0</v>
      </c>
      <c r="U17" s="117"/>
      <c r="V17" s="69">
        <f t="shared" si="4"/>
        <v>0</v>
      </c>
      <c r="W17" s="117"/>
      <c r="X17" s="66">
        <f t="shared" si="4"/>
        <v>0</v>
      </c>
      <c r="Y17" s="70">
        <f t="shared" si="5"/>
        <v>1</v>
      </c>
      <c r="Z17" s="71">
        <f t="shared" si="5"/>
        <v>32000</v>
      </c>
    </row>
    <row r="18" spans="1:26" ht="15.75" x14ac:dyDescent="0.25">
      <c r="A18" s="115" t="s">
        <v>72</v>
      </c>
      <c r="B18" s="115" t="s">
        <v>73</v>
      </c>
      <c r="C18" s="115">
        <v>5104</v>
      </c>
      <c r="D18" s="116">
        <v>35000</v>
      </c>
      <c r="E18" s="117"/>
      <c r="F18" s="62">
        <f t="shared" si="0"/>
        <v>0</v>
      </c>
      <c r="G18" s="117"/>
      <c r="H18" s="63">
        <f t="shared" si="0"/>
        <v>0</v>
      </c>
      <c r="I18" s="117"/>
      <c r="J18" s="64">
        <f t="shared" si="1"/>
        <v>0</v>
      </c>
      <c r="K18" s="117">
        <v>0.55000000000000004</v>
      </c>
      <c r="L18" s="65">
        <f t="shared" si="1"/>
        <v>19250</v>
      </c>
      <c r="M18" s="117">
        <v>0.2</v>
      </c>
      <c r="N18" s="66">
        <f t="shared" si="2"/>
        <v>7000</v>
      </c>
      <c r="O18" s="117">
        <v>0.25</v>
      </c>
      <c r="P18" s="67">
        <f t="shared" si="2"/>
        <v>8750</v>
      </c>
      <c r="Q18" s="117"/>
      <c r="R18" s="68">
        <f t="shared" si="3"/>
        <v>0</v>
      </c>
      <c r="S18" s="117"/>
      <c r="T18" s="62">
        <f t="shared" si="3"/>
        <v>0</v>
      </c>
      <c r="U18" s="117"/>
      <c r="V18" s="69">
        <f t="shared" si="4"/>
        <v>0</v>
      </c>
      <c r="W18" s="117"/>
      <c r="X18" s="66">
        <f t="shared" si="4"/>
        <v>0</v>
      </c>
      <c r="Y18" s="70">
        <f t="shared" si="5"/>
        <v>1</v>
      </c>
      <c r="Z18" s="71">
        <f t="shared" si="5"/>
        <v>35000</v>
      </c>
    </row>
    <row r="19" spans="1:26" ht="15.75" x14ac:dyDescent="0.25">
      <c r="A19" s="118"/>
      <c r="B19" s="118"/>
      <c r="C19" s="115"/>
      <c r="D19" s="116"/>
      <c r="E19" s="117"/>
      <c r="F19" s="62">
        <f t="shared" si="0"/>
        <v>0</v>
      </c>
      <c r="G19" s="117"/>
      <c r="H19" s="63">
        <f t="shared" si="0"/>
        <v>0</v>
      </c>
      <c r="I19" s="117"/>
      <c r="J19" s="64">
        <f t="shared" si="1"/>
        <v>0</v>
      </c>
      <c r="K19" s="117"/>
      <c r="L19" s="65">
        <f t="shared" si="1"/>
        <v>0</v>
      </c>
      <c r="M19" s="117"/>
      <c r="N19" s="66">
        <f t="shared" si="2"/>
        <v>0</v>
      </c>
      <c r="O19" s="117"/>
      <c r="P19" s="67">
        <f t="shared" si="2"/>
        <v>0</v>
      </c>
      <c r="Q19" s="117"/>
      <c r="R19" s="68">
        <f t="shared" si="3"/>
        <v>0</v>
      </c>
      <c r="S19" s="117"/>
      <c r="T19" s="62">
        <f t="shared" si="3"/>
        <v>0</v>
      </c>
      <c r="U19" s="117"/>
      <c r="V19" s="69">
        <f t="shared" si="4"/>
        <v>0</v>
      </c>
      <c r="W19" s="117"/>
      <c r="X19" s="66">
        <f t="shared" si="4"/>
        <v>0</v>
      </c>
      <c r="Y19" s="70">
        <f t="shared" si="5"/>
        <v>0</v>
      </c>
      <c r="Z19" s="71">
        <f t="shared" si="5"/>
        <v>0</v>
      </c>
    </row>
    <row r="20" spans="1:26" ht="15.75" x14ac:dyDescent="0.25">
      <c r="A20" s="118"/>
      <c r="B20" s="118"/>
      <c r="C20" s="115"/>
      <c r="D20" s="116"/>
      <c r="E20" s="117"/>
      <c r="F20" s="62">
        <f t="shared" si="0"/>
        <v>0</v>
      </c>
      <c r="G20" s="117"/>
      <c r="H20" s="63">
        <f t="shared" si="0"/>
        <v>0</v>
      </c>
      <c r="I20" s="117"/>
      <c r="J20" s="64">
        <f t="shared" si="1"/>
        <v>0</v>
      </c>
      <c r="K20" s="117"/>
      <c r="L20" s="65">
        <f t="shared" si="1"/>
        <v>0</v>
      </c>
      <c r="M20" s="117"/>
      <c r="N20" s="66">
        <f t="shared" si="2"/>
        <v>0</v>
      </c>
      <c r="O20" s="117"/>
      <c r="P20" s="67">
        <f t="shared" si="2"/>
        <v>0</v>
      </c>
      <c r="Q20" s="117"/>
      <c r="R20" s="68">
        <f t="shared" si="3"/>
        <v>0</v>
      </c>
      <c r="S20" s="117"/>
      <c r="T20" s="62">
        <f t="shared" si="3"/>
        <v>0</v>
      </c>
      <c r="U20" s="117"/>
      <c r="V20" s="69">
        <f t="shared" si="4"/>
        <v>0</v>
      </c>
      <c r="W20" s="117"/>
      <c r="X20" s="66">
        <f t="shared" si="4"/>
        <v>0</v>
      </c>
      <c r="Y20" s="70">
        <f t="shared" si="5"/>
        <v>0</v>
      </c>
      <c r="Z20" s="71">
        <f t="shared" si="5"/>
        <v>0</v>
      </c>
    </row>
    <row r="21" spans="1:26" ht="15.75" x14ac:dyDescent="0.25">
      <c r="A21" s="118"/>
      <c r="B21" s="118"/>
      <c r="C21" s="115"/>
      <c r="D21" s="116"/>
      <c r="E21" s="117"/>
      <c r="F21" s="62">
        <f t="shared" si="0"/>
        <v>0</v>
      </c>
      <c r="G21" s="117"/>
      <c r="H21" s="63">
        <f t="shared" si="0"/>
        <v>0</v>
      </c>
      <c r="I21" s="117"/>
      <c r="J21" s="64">
        <f t="shared" si="1"/>
        <v>0</v>
      </c>
      <c r="K21" s="117"/>
      <c r="L21" s="65">
        <f t="shared" si="1"/>
        <v>0</v>
      </c>
      <c r="M21" s="117"/>
      <c r="N21" s="66">
        <f t="shared" si="2"/>
        <v>0</v>
      </c>
      <c r="O21" s="117"/>
      <c r="P21" s="67">
        <f t="shared" si="2"/>
        <v>0</v>
      </c>
      <c r="Q21" s="117"/>
      <c r="R21" s="68">
        <f t="shared" si="3"/>
        <v>0</v>
      </c>
      <c r="S21" s="117"/>
      <c r="T21" s="62">
        <f t="shared" si="3"/>
        <v>0</v>
      </c>
      <c r="U21" s="117"/>
      <c r="V21" s="69">
        <f t="shared" si="4"/>
        <v>0</v>
      </c>
      <c r="W21" s="117"/>
      <c r="X21" s="66">
        <f t="shared" si="4"/>
        <v>0</v>
      </c>
      <c r="Y21" s="70">
        <f t="shared" si="5"/>
        <v>0</v>
      </c>
      <c r="Z21" s="71">
        <f t="shared" si="5"/>
        <v>0</v>
      </c>
    </row>
    <row r="22" spans="1:26" ht="15.75" x14ac:dyDescent="0.25">
      <c r="A22" s="118"/>
      <c r="B22" s="118"/>
      <c r="C22" s="115"/>
      <c r="D22" s="116"/>
      <c r="E22" s="117"/>
      <c r="F22" s="62">
        <f t="shared" si="0"/>
        <v>0</v>
      </c>
      <c r="G22" s="117"/>
      <c r="H22" s="63">
        <f t="shared" si="0"/>
        <v>0</v>
      </c>
      <c r="I22" s="117"/>
      <c r="J22" s="64">
        <f t="shared" si="1"/>
        <v>0</v>
      </c>
      <c r="K22" s="117"/>
      <c r="L22" s="65">
        <f t="shared" si="1"/>
        <v>0</v>
      </c>
      <c r="M22" s="117"/>
      <c r="N22" s="66">
        <f t="shared" si="2"/>
        <v>0</v>
      </c>
      <c r="O22" s="117"/>
      <c r="P22" s="67">
        <f t="shared" si="2"/>
        <v>0</v>
      </c>
      <c r="Q22" s="117"/>
      <c r="R22" s="68">
        <f t="shared" si="3"/>
        <v>0</v>
      </c>
      <c r="S22" s="117"/>
      <c r="T22" s="62">
        <f t="shared" si="3"/>
        <v>0</v>
      </c>
      <c r="U22" s="117"/>
      <c r="V22" s="69">
        <f t="shared" si="4"/>
        <v>0</v>
      </c>
      <c r="W22" s="117"/>
      <c r="X22" s="66">
        <f t="shared" si="4"/>
        <v>0</v>
      </c>
      <c r="Y22" s="70">
        <f t="shared" si="5"/>
        <v>0</v>
      </c>
      <c r="Z22" s="71">
        <f t="shared" si="5"/>
        <v>0</v>
      </c>
    </row>
    <row r="23" spans="1:26" s="79" customFormat="1" ht="16.5" thickBot="1" x14ac:dyDescent="0.3">
      <c r="A23" s="72"/>
      <c r="B23" s="72"/>
      <c r="C23" s="73" t="s">
        <v>69</v>
      </c>
      <c r="D23" s="74">
        <f>SUM(D15:D22)</f>
        <v>152000</v>
      </c>
      <c r="E23" s="75"/>
      <c r="F23" s="76">
        <f>SUM(F15:F22)</f>
        <v>29100</v>
      </c>
      <c r="G23" s="75"/>
      <c r="H23" s="76">
        <f>SUM(H15:H22)</f>
        <v>27700</v>
      </c>
      <c r="I23" s="75"/>
      <c r="J23" s="76">
        <f>SUM(J15:J22)</f>
        <v>9150</v>
      </c>
      <c r="K23" s="75"/>
      <c r="L23" s="76">
        <f>SUM(L15:L22)</f>
        <v>32300</v>
      </c>
      <c r="M23" s="75"/>
      <c r="N23" s="76">
        <f>SUM(N15:N22)</f>
        <v>28750</v>
      </c>
      <c r="O23" s="75"/>
      <c r="P23" s="76">
        <f>SUM(P15:P22)</f>
        <v>25000</v>
      </c>
      <c r="Q23" s="75"/>
      <c r="R23" s="76">
        <f>SUM(R15:R22)</f>
        <v>0</v>
      </c>
      <c r="S23" s="75"/>
      <c r="T23" s="76">
        <f>SUM(T15:T22)</f>
        <v>0</v>
      </c>
      <c r="U23" s="75"/>
      <c r="V23" s="76">
        <f>SUM(V15:V22)</f>
        <v>0</v>
      </c>
      <c r="W23" s="75"/>
      <c r="X23" s="76">
        <f>SUM(X15:X22)</f>
        <v>0</v>
      </c>
      <c r="Y23" s="77"/>
      <c r="Z23" s="78">
        <f t="shared" si="5"/>
        <v>152000</v>
      </c>
    </row>
    <row r="24" spans="1:26" s="7" customFormat="1" ht="16.5" thickBot="1" x14ac:dyDescent="0.3">
      <c r="A24" s="80"/>
      <c r="B24" s="80"/>
      <c r="C24" s="5"/>
      <c r="D24" s="81"/>
      <c r="E24" s="82"/>
      <c r="F24" s="83"/>
      <c r="G24" s="82"/>
      <c r="H24" s="83"/>
      <c r="I24" s="82"/>
      <c r="J24" s="83"/>
      <c r="K24" s="82"/>
      <c r="L24" s="83"/>
      <c r="M24" s="82"/>
      <c r="N24" s="83"/>
      <c r="O24" s="82"/>
      <c r="P24" s="83"/>
      <c r="Q24" s="82"/>
      <c r="R24" s="83"/>
      <c r="S24" s="82"/>
      <c r="T24" s="83"/>
      <c r="U24" s="82"/>
      <c r="V24" s="83"/>
      <c r="W24" s="82"/>
      <c r="X24" s="83"/>
      <c r="Y24" s="84"/>
      <c r="Z24" s="83"/>
    </row>
    <row r="25" spans="1:26" ht="15.75" customHeight="1" x14ac:dyDescent="0.25">
      <c r="E25" s="180">
        <f>E12</f>
        <v>1012</v>
      </c>
      <c r="F25" s="181"/>
      <c r="G25" s="214">
        <f>G12</f>
        <v>1802</v>
      </c>
      <c r="H25" s="215"/>
      <c r="I25" s="216">
        <f>I12</f>
        <v>2011</v>
      </c>
      <c r="J25" s="217"/>
      <c r="K25" s="218">
        <f>K12</f>
        <v>6012</v>
      </c>
      <c r="L25" s="219"/>
      <c r="M25" s="184">
        <f>M12</f>
        <v>6052</v>
      </c>
      <c r="N25" s="185"/>
      <c r="O25" s="220">
        <f>O12</f>
        <v>7032</v>
      </c>
      <c r="P25" s="221"/>
      <c r="Q25" s="178" t="str">
        <f>Q12</f>
        <v>???</v>
      </c>
      <c r="R25" s="179"/>
      <c r="S25" s="180" t="str">
        <f>S12</f>
        <v>???</v>
      </c>
      <c r="T25" s="181"/>
      <c r="U25" s="182" t="str">
        <f>U12</f>
        <v>???</v>
      </c>
      <c r="V25" s="183"/>
      <c r="W25" s="184" t="str">
        <f>W12</f>
        <v>???</v>
      </c>
      <c r="X25" s="185"/>
      <c r="Y25" s="41"/>
      <c r="Z25" s="42"/>
    </row>
    <row r="26" spans="1:26" ht="37.5" customHeight="1" thickBot="1" x14ac:dyDescent="0.3">
      <c r="A26" s="8" t="s">
        <v>68</v>
      </c>
      <c r="E26" s="186" t="str">
        <f>E13</f>
        <v>Administration</v>
      </c>
      <c r="F26" s="187"/>
      <c r="G26" s="188" t="str">
        <f>G13</f>
        <v>Core Services</v>
      </c>
      <c r="H26" s="189"/>
      <c r="I26" s="190" t="str">
        <f>I13</f>
        <v>Parents as Teachers</v>
      </c>
      <c r="J26" s="191"/>
      <c r="K26" s="192" t="str">
        <f>K13</f>
        <v>Child Care Quality Enhancement</v>
      </c>
      <c r="L26" s="193"/>
      <c r="M26" s="194" t="str">
        <f>M13</f>
        <v>Child Care Training</v>
      </c>
      <c r="N26" s="195"/>
      <c r="O26" s="196" t="str">
        <f>O13</f>
        <v>Child Care Scholarships</v>
      </c>
      <c r="P26" s="197"/>
      <c r="Q26" s="198" t="str">
        <f>Q13</f>
        <v>???</v>
      </c>
      <c r="R26" s="199"/>
      <c r="S26" s="200" t="str">
        <f>S13</f>
        <v>???</v>
      </c>
      <c r="T26" s="201"/>
      <c r="U26" s="202" t="str">
        <f>U13</f>
        <v>???</v>
      </c>
      <c r="V26" s="203"/>
      <c r="W26" s="194" t="str">
        <f>W13</f>
        <v>???</v>
      </c>
      <c r="X26" s="195"/>
      <c r="Y26" s="43" t="s">
        <v>1</v>
      </c>
      <c r="Z26" s="44" t="s">
        <v>1</v>
      </c>
    </row>
    <row r="27" spans="1:26" ht="39.75" customHeight="1" x14ac:dyDescent="0.25">
      <c r="A27" s="1" t="s">
        <v>48</v>
      </c>
      <c r="B27" s="45" t="s">
        <v>49</v>
      </c>
      <c r="C27" s="45" t="s">
        <v>50</v>
      </c>
      <c r="D27" s="85" t="s">
        <v>59</v>
      </c>
      <c r="E27" s="46" t="s">
        <v>2</v>
      </c>
      <c r="F27" s="47" t="s">
        <v>52</v>
      </c>
      <c r="G27" s="48" t="s">
        <v>2</v>
      </c>
      <c r="H27" s="49" t="s">
        <v>52</v>
      </c>
      <c r="I27" s="50" t="s">
        <v>2</v>
      </c>
      <c r="J27" s="51" t="s">
        <v>52</v>
      </c>
      <c r="K27" s="52" t="s">
        <v>2</v>
      </c>
      <c r="L27" s="53" t="s">
        <v>52</v>
      </c>
      <c r="M27" s="54" t="s">
        <v>2</v>
      </c>
      <c r="N27" s="55" t="s">
        <v>52</v>
      </c>
      <c r="O27" s="56" t="s">
        <v>2</v>
      </c>
      <c r="P27" s="57" t="s">
        <v>52</v>
      </c>
      <c r="Q27" s="58" t="s">
        <v>2</v>
      </c>
      <c r="R27" s="59" t="s">
        <v>52</v>
      </c>
      <c r="S27" s="46" t="s">
        <v>2</v>
      </c>
      <c r="T27" s="47" t="s">
        <v>52</v>
      </c>
      <c r="U27" s="60" t="s">
        <v>2</v>
      </c>
      <c r="V27" s="61" t="s">
        <v>52</v>
      </c>
      <c r="W27" s="54" t="s">
        <v>2</v>
      </c>
      <c r="X27" s="55" t="s">
        <v>52</v>
      </c>
      <c r="Y27" s="43" t="s">
        <v>2</v>
      </c>
      <c r="Z27" s="44" t="s">
        <v>53</v>
      </c>
    </row>
    <row r="28" spans="1:26" ht="15.75" x14ac:dyDescent="0.25">
      <c r="A28" s="86" t="str">
        <f t="shared" ref="A28:B31" si="6">A15</f>
        <v>John Smith</v>
      </c>
      <c r="B28" s="86" t="str">
        <f t="shared" si="6"/>
        <v>Executive Director</v>
      </c>
      <c r="C28" s="87">
        <v>5114</v>
      </c>
      <c r="D28" s="116">
        <f>D15*0.3</f>
        <v>16500</v>
      </c>
      <c r="E28" s="88">
        <f>E15</f>
        <v>0.12</v>
      </c>
      <c r="F28" s="62">
        <f>$D28*E28</f>
        <v>1980</v>
      </c>
      <c r="G28" s="89">
        <f>G15</f>
        <v>0.28000000000000003</v>
      </c>
      <c r="H28" s="63">
        <f>$D28*G28</f>
        <v>4620</v>
      </c>
      <c r="I28" s="90">
        <f>I15</f>
        <v>0.05</v>
      </c>
      <c r="J28" s="64">
        <f>$D28*I28</f>
        <v>825</v>
      </c>
      <c r="K28" s="91">
        <f>K15</f>
        <v>0.15</v>
      </c>
      <c r="L28" s="65">
        <f>$D28*K28</f>
        <v>2475</v>
      </c>
      <c r="M28" s="92">
        <f>M15</f>
        <v>0.25</v>
      </c>
      <c r="N28" s="66">
        <f>$D28*M28</f>
        <v>4125</v>
      </c>
      <c r="O28" s="93">
        <f>O15</f>
        <v>0.15</v>
      </c>
      <c r="P28" s="67">
        <f>$D28*O28</f>
        <v>2475</v>
      </c>
      <c r="Q28" s="94">
        <f>Q15</f>
        <v>0</v>
      </c>
      <c r="R28" s="68">
        <f>$D28*Q28</f>
        <v>0</v>
      </c>
      <c r="S28" s="88">
        <f>S15</f>
        <v>0</v>
      </c>
      <c r="T28" s="62">
        <f>$D28*S28</f>
        <v>0</v>
      </c>
      <c r="U28" s="95">
        <f>U15</f>
        <v>0</v>
      </c>
      <c r="V28" s="69">
        <f>$D28*U28</f>
        <v>0</v>
      </c>
      <c r="W28" s="92">
        <f>W15</f>
        <v>0</v>
      </c>
      <c r="X28" s="66">
        <f>$D28*W28</f>
        <v>0</v>
      </c>
      <c r="Y28" s="70">
        <f>E28+G28+I28+K28+M28+O28+Q28+S28+U28+W28</f>
        <v>1</v>
      </c>
      <c r="Z28" s="71">
        <f>F28+H28+J28+L28+N28+P28+R28+T28+V28+X28</f>
        <v>16500</v>
      </c>
    </row>
    <row r="29" spans="1:26" ht="15.75" x14ac:dyDescent="0.25">
      <c r="A29" s="86" t="str">
        <f t="shared" si="6"/>
        <v>Joan Jones</v>
      </c>
      <c r="B29" s="86" t="str">
        <f t="shared" si="6"/>
        <v>Administrative Asst.</v>
      </c>
      <c r="C29" s="87">
        <v>5114</v>
      </c>
      <c r="D29" s="116">
        <f>D16*0.3</f>
        <v>9000</v>
      </c>
      <c r="E29" s="88">
        <f>E16</f>
        <v>0.75</v>
      </c>
      <c r="F29" s="62">
        <f t="shared" ref="F29:F35" si="7">$D29*E29</f>
        <v>6750</v>
      </c>
      <c r="G29" s="89">
        <f>G16</f>
        <v>0.25</v>
      </c>
      <c r="H29" s="63">
        <f t="shared" ref="H29:H35" si="8">$D29*G29</f>
        <v>2250</v>
      </c>
      <c r="I29" s="90">
        <f>I16</f>
        <v>0</v>
      </c>
      <c r="J29" s="64">
        <f t="shared" ref="J29:J35" si="9">$D29*I29</f>
        <v>0</v>
      </c>
      <c r="K29" s="91">
        <f>K16</f>
        <v>0</v>
      </c>
      <c r="L29" s="65">
        <f t="shared" ref="L29:L35" si="10">$D29*K29</f>
        <v>0</v>
      </c>
      <c r="M29" s="92">
        <f>M16</f>
        <v>0</v>
      </c>
      <c r="N29" s="66">
        <f t="shared" ref="N29:N35" si="11">$D29*M29</f>
        <v>0</v>
      </c>
      <c r="O29" s="93">
        <f>O16</f>
        <v>0</v>
      </c>
      <c r="P29" s="67">
        <f t="shared" ref="P29:P35" si="12">$D29*O29</f>
        <v>0</v>
      </c>
      <c r="Q29" s="94">
        <f>Q16</f>
        <v>0</v>
      </c>
      <c r="R29" s="68">
        <f t="shared" ref="R29:R35" si="13">$D29*Q29</f>
        <v>0</v>
      </c>
      <c r="S29" s="88">
        <f>S16</f>
        <v>0</v>
      </c>
      <c r="T29" s="62">
        <f t="shared" ref="T29:T35" si="14">$D29*S29</f>
        <v>0</v>
      </c>
      <c r="U29" s="95">
        <f>U16</f>
        <v>0</v>
      </c>
      <c r="V29" s="69">
        <f t="shared" ref="V29:V35" si="15">$D29*U29</f>
        <v>0</v>
      </c>
      <c r="W29" s="92">
        <f>W16</f>
        <v>0</v>
      </c>
      <c r="X29" s="66">
        <f t="shared" ref="X29:X35" si="16">$D29*W29</f>
        <v>0</v>
      </c>
      <c r="Y29" s="70">
        <f t="shared" ref="Y29:Z36" si="17">E29+G29+I29+K29+M29+O29+Q29+S29+U29+W29</f>
        <v>1</v>
      </c>
      <c r="Z29" s="71">
        <f t="shared" si="17"/>
        <v>9000</v>
      </c>
    </row>
    <row r="30" spans="1:26" ht="15.75" x14ac:dyDescent="0.25">
      <c r="A30" s="86" t="str">
        <f t="shared" si="6"/>
        <v>Susie Brown</v>
      </c>
      <c r="B30" s="86" t="str">
        <f t="shared" si="6"/>
        <v>Program Assistant</v>
      </c>
      <c r="C30" s="87">
        <v>5114</v>
      </c>
      <c r="D30" s="116">
        <f>D17*0.3</f>
        <v>9600</v>
      </c>
      <c r="E30" s="88">
        <f>E17</f>
        <v>0</v>
      </c>
      <c r="F30" s="62">
        <f t="shared" si="7"/>
        <v>0</v>
      </c>
      <c r="G30" s="89">
        <f>G17</f>
        <v>0.15</v>
      </c>
      <c r="H30" s="63">
        <f t="shared" si="8"/>
        <v>1440</v>
      </c>
      <c r="I30" s="90">
        <f>I17</f>
        <v>0.2</v>
      </c>
      <c r="J30" s="64">
        <f t="shared" si="9"/>
        <v>1920</v>
      </c>
      <c r="K30" s="91">
        <f>K17</f>
        <v>0.15</v>
      </c>
      <c r="L30" s="65">
        <f t="shared" si="10"/>
        <v>1440</v>
      </c>
      <c r="M30" s="92">
        <f>M17</f>
        <v>0.25</v>
      </c>
      <c r="N30" s="66">
        <f t="shared" si="11"/>
        <v>2400</v>
      </c>
      <c r="O30" s="93">
        <f>O17</f>
        <v>0.25</v>
      </c>
      <c r="P30" s="67">
        <f t="shared" si="12"/>
        <v>2400</v>
      </c>
      <c r="Q30" s="94">
        <f>Q17</f>
        <v>0</v>
      </c>
      <c r="R30" s="68">
        <f t="shared" si="13"/>
        <v>0</v>
      </c>
      <c r="S30" s="88">
        <f>S17</f>
        <v>0</v>
      </c>
      <c r="T30" s="62">
        <f t="shared" si="14"/>
        <v>0</v>
      </c>
      <c r="U30" s="95">
        <f>U17</f>
        <v>0</v>
      </c>
      <c r="V30" s="69">
        <f t="shared" si="15"/>
        <v>0</v>
      </c>
      <c r="W30" s="92">
        <f>W17</f>
        <v>0</v>
      </c>
      <c r="X30" s="66">
        <f t="shared" si="16"/>
        <v>0</v>
      </c>
      <c r="Y30" s="70">
        <f t="shared" si="17"/>
        <v>1</v>
      </c>
      <c r="Z30" s="71">
        <f t="shared" si="17"/>
        <v>9600</v>
      </c>
    </row>
    <row r="31" spans="1:26" ht="15.75" x14ac:dyDescent="0.25">
      <c r="A31" s="86" t="str">
        <f t="shared" si="6"/>
        <v>Bobbie Sue</v>
      </c>
      <c r="B31" s="86" t="str">
        <f t="shared" si="6"/>
        <v>Child Care TA</v>
      </c>
      <c r="C31" s="87">
        <v>5114</v>
      </c>
      <c r="D31" s="116">
        <f>D18*0.3</f>
        <v>10500</v>
      </c>
      <c r="E31" s="88">
        <f>E18</f>
        <v>0</v>
      </c>
      <c r="F31" s="62">
        <f t="shared" si="7"/>
        <v>0</v>
      </c>
      <c r="G31" s="89">
        <f>G18</f>
        <v>0</v>
      </c>
      <c r="H31" s="63">
        <f t="shared" si="8"/>
        <v>0</v>
      </c>
      <c r="I31" s="90">
        <f>I18</f>
        <v>0</v>
      </c>
      <c r="J31" s="64">
        <f t="shared" si="9"/>
        <v>0</v>
      </c>
      <c r="K31" s="91">
        <f>K18</f>
        <v>0.55000000000000004</v>
      </c>
      <c r="L31" s="65">
        <f t="shared" si="10"/>
        <v>5775.0000000000009</v>
      </c>
      <c r="M31" s="92">
        <f>M18</f>
        <v>0.2</v>
      </c>
      <c r="N31" s="66">
        <f t="shared" si="11"/>
        <v>2100</v>
      </c>
      <c r="O31" s="93">
        <f>O18</f>
        <v>0.25</v>
      </c>
      <c r="P31" s="67">
        <f t="shared" si="12"/>
        <v>2625</v>
      </c>
      <c r="Q31" s="94">
        <f>Q18</f>
        <v>0</v>
      </c>
      <c r="R31" s="68">
        <f t="shared" si="13"/>
        <v>0</v>
      </c>
      <c r="S31" s="88">
        <f>S18</f>
        <v>0</v>
      </c>
      <c r="T31" s="62">
        <f t="shared" si="14"/>
        <v>0</v>
      </c>
      <c r="U31" s="95">
        <f>U18</f>
        <v>0</v>
      </c>
      <c r="V31" s="69">
        <f t="shared" si="15"/>
        <v>0</v>
      </c>
      <c r="W31" s="92">
        <f>W18</f>
        <v>0</v>
      </c>
      <c r="X31" s="66">
        <f t="shared" si="16"/>
        <v>0</v>
      </c>
      <c r="Y31" s="70">
        <f t="shared" si="17"/>
        <v>1</v>
      </c>
      <c r="Z31" s="71">
        <f t="shared" si="17"/>
        <v>10500</v>
      </c>
    </row>
    <row r="32" spans="1:26" ht="15.75" x14ac:dyDescent="0.25">
      <c r="A32" s="86">
        <f t="shared" ref="A32:B32" si="18">A19</f>
        <v>0</v>
      </c>
      <c r="B32" s="86">
        <f t="shared" si="18"/>
        <v>0</v>
      </c>
      <c r="C32" s="87"/>
      <c r="D32" s="119"/>
      <c r="E32" s="88">
        <f t="shared" ref="E32:G35" si="19">E19</f>
        <v>0</v>
      </c>
      <c r="F32" s="62">
        <f t="shared" si="7"/>
        <v>0</v>
      </c>
      <c r="G32" s="89">
        <f t="shared" si="19"/>
        <v>0</v>
      </c>
      <c r="H32" s="63">
        <f t="shared" si="8"/>
        <v>0</v>
      </c>
      <c r="I32" s="90">
        <f t="shared" ref="I32:M35" si="20">I19</f>
        <v>0</v>
      </c>
      <c r="J32" s="64">
        <f t="shared" si="9"/>
        <v>0</v>
      </c>
      <c r="K32" s="91">
        <f t="shared" si="20"/>
        <v>0</v>
      </c>
      <c r="L32" s="65">
        <f t="shared" si="10"/>
        <v>0</v>
      </c>
      <c r="M32" s="92">
        <f t="shared" si="20"/>
        <v>0</v>
      </c>
      <c r="N32" s="66">
        <f t="shared" si="11"/>
        <v>0</v>
      </c>
      <c r="O32" s="93">
        <f t="shared" ref="O32:Q35" si="21">O19</f>
        <v>0</v>
      </c>
      <c r="P32" s="67">
        <f t="shared" si="12"/>
        <v>0</v>
      </c>
      <c r="Q32" s="94">
        <f t="shared" si="21"/>
        <v>0</v>
      </c>
      <c r="R32" s="68">
        <f t="shared" si="13"/>
        <v>0</v>
      </c>
      <c r="S32" s="88">
        <f t="shared" ref="S32:U35" si="22">S19</f>
        <v>0</v>
      </c>
      <c r="T32" s="62">
        <f t="shared" si="14"/>
        <v>0</v>
      </c>
      <c r="U32" s="95">
        <f t="shared" si="22"/>
        <v>0</v>
      </c>
      <c r="V32" s="69">
        <f t="shared" si="15"/>
        <v>0</v>
      </c>
      <c r="W32" s="92">
        <f t="shared" ref="W32:W35" si="23">W19</f>
        <v>0</v>
      </c>
      <c r="X32" s="66">
        <f t="shared" si="16"/>
        <v>0</v>
      </c>
      <c r="Y32" s="70">
        <f t="shared" si="17"/>
        <v>0</v>
      </c>
      <c r="Z32" s="71">
        <f t="shared" si="17"/>
        <v>0</v>
      </c>
    </row>
    <row r="33" spans="1:26" ht="15.75" x14ac:dyDescent="0.25">
      <c r="A33" s="86">
        <f t="shared" ref="A33:B33" si="24">A20</f>
        <v>0</v>
      </c>
      <c r="B33" s="86">
        <f t="shared" si="24"/>
        <v>0</v>
      </c>
      <c r="C33" s="87"/>
      <c r="D33" s="119"/>
      <c r="E33" s="88">
        <f t="shared" si="19"/>
        <v>0</v>
      </c>
      <c r="F33" s="62">
        <f t="shared" si="7"/>
        <v>0</v>
      </c>
      <c r="G33" s="89">
        <f t="shared" si="19"/>
        <v>0</v>
      </c>
      <c r="H33" s="63">
        <f t="shared" si="8"/>
        <v>0</v>
      </c>
      <c r="I33" s="90">
        <f t="shared" si="20"/>
        <v>0</v>
      </c>
      <c r="J33" s="64">
        <f t="shared" si="9"/>
        <v>0</v>
      </c>
      <c r="K33" s="91">
        <f t="shared" si="20"/>
        <v>0</v>
      </c>
      <c r="L33" s="65">
        <f t="shared" si="10"/>
        <v>0</v>
      </c>
      <c r="M33" s="92">
        <f t="shared" si="20"/>
        <v>0</v>
      </c>
      <c r="N33" s="66">
        <f t="shared" si="11"/>
        <v>0</v>
      </c>
      <c r="O33" s="93">
        <f t="shared" si="21"/>
        <v>0</v>
      </c>
      <c r="P33" s="67">
        <f t="shared" si="12"/>
        <v>0</v>
      </c>
      <c r="Q33" s="94">
        <f t="shared" si="21"/>
        <v>0</v>
      </c>
      <c r="R33" s="68">
        <f t="shared" si="13"/>
        <v>0</v>
      </c>
      <c r="S33" s="88">
        <f t="shared" si="22"/>
        <v>0</v>
      </c>
      <c r="T33" s="62">
        <f t="shared" si="14"/>
        <v>0</v>
      </c>
      <c r="U33" s="95">
        <f t="shared" si="22"/>
        <v>0</v>
      </c>
      <c r="V33" s="69">
        <f t="shared" si="15"/>
        <v>0</v>
      </c>
      <c r="W33" s="92">
        <f t="shared" si="23"/>
        <v>0</v>
      </c>
      <c r="X33" s="66">
        <f t="shared" si="16"/>
        <v>0</v>
      </c>
      <c r="Y33" s="70">
        <f t="shared" si="17"/>
        <v>0</v>
      </c>
      <c r="Z33" s="71">
        <f t="shared" si="17"/>
        <v>0</v>
      </c>
    </row>
    <row r="34" spans="1:26" ht="15.75" x14ac:dyDescent="0.25">
      <c r="A34" s="86">
        <f t="shared" ref="A34:B34" si="25">A21</f>
        <v>0</v>
      </c>
      <c r="B34" s="86">
        <f t="shared" si="25"/>
        <v>0</v>
      </c>
      <c r="C34" s="87"/>
      <c r="D34" s="119"/>
      <c r="E34" s="88">
        <f t="shared" si="19"/>
        <v>0</v>
      </c>
      <c r="F34" s="62">
        <f t="shared" si="7"/>
        <v>0</v>
      </c>
      <c r="G34" s="89">
        <f t="shared" si="19"/>
        <v>0</v>
      </c>
      <c r="H34" s="63">
        <f t="shared" si="8"/>
        <v>0</v>
      </c>
      <c r="I34" s="90">
        <f t="shared" si="20"/>
        <v>0</v>
      </c>
      <c r="J34" s="64">
        <f t="shared" si="9"/>
        <v>0</v>
      </c>
      <c r="K34" s="91">
        <f t="shared" si="20"/>
        <v>0</v>
      </c>
      <c r="L34" s="65">
        <f t="shared" si="10"/>
        <v>0</v>
      </c>
      <c r="M34" s="92">
        <f t="shared" si="20"/>
        <v>0</v>
      </c>
      <c r="N34" s="66">
        <f t="shared" si="11"/>
        <v>0</v>
      </c>
      <c r="O34" s="93">
        <f t="shared" si="21"/>
        <v>0</v>
      </c>
      <c r="P34" s="67">
        <f t="shared" si="12"/>
        <v>0</v>
      </c>
      <c r="Q34" s="94">
        <f t="shared" si="21"/>
        <v>0</v>
      </c>
      <c r="R34" s="68">
        <f t="shared" si="13"/>
        <v>0</v>
      </c>
      <c r="S34" s="88">
        <f t="shared" si="22"/>
        <v>0</v>
      </c>
      <c r="T34" s="62">
        <f t="shared" si="14"/>
        <v>0</v>
      </c>
      <c r="U34" s="95">
        <f t="shared" si="22"/>
        <v>0</v>
      </c>
      <c r="V34" s="69">
        <f t="shared" si="15"/>
        <v>0</v>
      </c>
      <c r="W34" s="92">
        <f t="shared" si="23"/>
        <v>0</v>
      </c>
      <c r="X34" s="66">
        <f t="shared" si="16"/>
        <v>0</v>
      </c>
      <c r="Y34" s="70">
        <f t="shared" si="17"/>
        <v>0</v>
      </c>
      <c r="Z34" s="71">
        <f t="shared" si="17"/>
        <v>0</v>
      </c>
    </row>
    <row r="35" spans="1:26" ht="15.75" x14ac:dyDescent="0.25">
      <c r="A35" s="86">
        <f t="shared" ref="A35:B35" si="26">A22</f>
        <v>0</v>
      </c>
      <c r="B35" s="86">
        <f t="shared" si="26"/>
        <v>0</v>
      </c>
      <c r="C35" s="87"/>
      <c r="D35" s="119"/>
      <c r="E35" s="88">
        <f t="shared" si="19"/>
        <v>0</v>
      </c>
      <c r="F35" s="62">
        <f t="shared" si="7"/>
        <v>0</v>
      </c>
      <c r="G35" s="89">
        <f t="shared" si="19"/>
        <v>0</v>
      </c>
      <c r="H35" s="63">
        <f t="shared" si="8"/>
        <v>0</v>
      </c>
      <c r="I35" s="90">
        <f t="shared" si="20"/>
        <v>0</v>
      </c>
      <c r="J35" s="64">
        <f t="shared" si="9"/>
        <v>0</v>
      </c>
      <c r="K35" s="91">
        <f t="shared" si="20"/>
        <v>0</v>
      </c>
      <c r="L35" s="65">
        <f t="shared" si="10"/>
        <v>0</v>
      </c>
      <c r="M35" s="92">
        <f t="shared" si="20"/>
        <v>0</v>
      </c>
      <c r="N35" s="66">
        <f t="shared" si="11"/>
        <v>0</v>
      </c>
      <c r="O35" s="93">
        <f t="shared" si="21"/>
        <v>0</v>
      </c>
      <c r="P35" s="67">
        <f t="shared" si="12"/>
        <v>0</v>
      </c>
      <c r="Q35" s="94">
        <f t="shared" si="21"/>
        <v>0</v>
      </c>
      <c r="R35" s="68">
        <f t="shared" si="13"/>
        <v>0</v>
      </c>
      <c r="S35" s="88">
        <f t="shared" si="22"/>
        <v>0</v>
      </c>
      <c r="T35" s="62">
        <f t="shared" si="14"/>
        <v>0</v>
      </c>
      <c r="U35" s="95">
        <f t="shared" si="22"/>
        <v>0</v>
      </c>
      <c r="V35" s="69">
        <f t="shared" si="15"/>
        <v>0</v>
      </c>
      <c r="W35" s="92">
        <f t="shared" si="23"/>
        <v>0</v>
      </c>
      <c r="X35" s="66">
        <f t="shared" si="16"/>
        <v>0</v>
      </c>
      <c r="Y35" s="70">
        <f t="shared" si="17"/>
        <v>0</v>
      </c>
      <c r="Z35" s="71">
        <f t="shared" si="17"/>
        <v>0</v>
      </c>
    </row>
    <row r="36" spans="1:26" ht="16.5" thickBot="1" x14ac:dyDescent="0.3">
      <c r="A36" s="72"/>
      <c r="B36" s="72"/>
      <c r="C36" s="73" t="s">
        <v>70</v>
      </c>
      <c r="D36" s="74">
        <f>SUM(D28:D35)</f>
        <v>45600</v>
      </c>
      <c r="E36" s="75"/>
      <c r="F36" s="76">
        <f>SUM(F28:F35)</f>
        <v>8730</v>
      </c>
      <c r="G36" s="75"/>
      <c r="H36" s="76">
        <f>SUM(H28:H35)</f>
        <v>8310</v>
      </c>
      <c r="I36" s="75"/>
      <c r="J36" s="76">
        <f>SUM(J28:J35)</f>
        <v>2745</v>
      </c>
      <c r="K36" s="75"/>
      <c r="L36" s="76">
        <f>SUM(L28:L35)</f>
        <v>9690</v>
      </c>
      <c r="M36" s="75"/>
      <c r="N36" s="76">
        <f>SUM(N28:N35)</f>
        <v>8625</v>
      </c>
      <c r="O36" s="75"/>
      <c r="P36" s="76">
        <f>SUM(P28:P35)</f>
        <v>7500</v>
      </c>
      <c r="Q36" s="75"/>
      <c r="R36" s="76">
        <f>SUM(R28:R35)</f>
        <v>0</v>
      </c>
      <c r="S36" s="75"/>
      <c r="T36" s="76">
        <f>SUM(T28:T35)</f>
        <v>0</v>
      </c>
      <c r="U36" s="75"/>
      <c r="V36" s="76">
        <f>SUM(V28:V35)</f>
        <v>0</v>
      </c>
      <c r="W36" s="75"/>
      <c r="X36" s="76">
        <f>SUM(X28:X35)</f>
        <v>0</v>
      </c>
      <c r="Y36" s="77"/>
      <c r="Z36" s="78">
        <f t="shared" si="17"/>
        <v>45600</v>
      </c>
    </row>
    <row r="39" spans="1:26" ht="23.25" x14ac:dyDescent="0.35">
      <c r="A39" s="204" t="s">
        <v>60</v>
      </c>
      <c r="B39" s="205"/>
      <c r="C39" s="205"/>
      <c r="D39" s="205"/>
      <c r="E39" s="205"/>
      <c r="F39" s="205"/>
      <c r="G39" s="205"/>
      <c r="H39" s="205"/>
      <c r="I39" s="205"/>
      <c r="J39" s="205"/>
      <c r="K39" s="205"/>
      <c r="L39" s="205"/>
    </row>
    <row r="40" spans="1:26" x14ac:dyDescent="0.2">
      <c r="A40" s="176" t="s">
        <v>61</v>
      </c>
      <c r="B40" s="177"/>
      <c r="C40" s="177"/>
      <c r="D40" s="177"/>
      <c r="E40" s="177"/>
      <c r="F40" s="177"/>
      <c r="G40" s="177"/>
      <c r="H40" s="177"/>
      <c r="I40" s="177"/>
      <c r="J40" s="177"/>
      <c r="K40" s="177"/>
      <c r="L40" s="177"/>
    </row>
    <row r="41" spans="1:26" ht="18" x14ac:dyDescent="0.2">
      <c r="A41" s="174" t="s">
        <v>17</v>
      </c>
      <c r="B41" s="175"/>
      <c r="C41" s="175"/>
      <c r="D41" s="175"/>
      <c r="E41" s="175"/>
      <c r="F41" s="175"/>
      <c r="G41" s="175"/>
      <c r="H41" s="175"/>
      <c r="I41" s="175"/>
      <c r="J41" s="175"/>
      <c r="K41" s="175"/>
      <c r="L41" s="175"/>
    </row>
    <row r="42" spans="1:26" ht="18.75" thickBot="1" x14ac:dyDescent="0.25">
      <c r="A42" s="96"/>
      <c r="B42" s="97"/>
      <c r="C42" s="97"/>
      <c r="D42" s="97"/>
      <c r="E42" s="97"/>
      <c r="F42" s="97"/>
      <c r="G42" s="97"/>
      <c r="H42" s="97"/>
      <c r="I42" s="97"/>
      <c r="J42" s="97"/>
      <c r="K42" s="97"/>
      <c r="L42" s="97"/>
      <c r="M42" s="2"/>
      <c r="N42" s="2"/>
      <c r="O42" s="2"/>
      <c r="P42" s="2"/>
      <c r="Q42" s="2"/>
      <c r="R42" s="2"/>
      <c r="S42" s="2"/>
      <c r="T42" s="2"/>
      <c r="U42" s="2"/>
      <c r="V42" s="2"/>
      <c r="W42" s="2"/>
      <c r="X42" s="2"/>
      <c r="Y42" s="2"/>
      <c r="Z42" s="2"/>
    </row>
    <row r="43" spans="1:26" ht="18.75" thickBot="1" x14ac:dyDescent="0.3">
      <c r="A43" s="98" t="s">
        <v>62</v>
      </c>
      <c r="B43" s="296">
        <v>5115</v>
      </c>
      <c r="C43" s="297" t="s">
        <v>9</v>
      </c>
      <c r="D43" s="298"/>
      <c r="E43" s="299"/>
      <c r="F43">
        <v>1</v>
      </c>
    </row>
    <row r="44" spans="1:26" ht="31.5" x14ac:dyDescent="0.25">
      <c r="A44" s="33" t="s">
        <v>39</v>
      </c>
      <c r="B44" s="120">
        <v>5000</v>
      </c>
      <c r="C44" s="11"/>
    </row>
    <row r="45" spans="1:26" ht="15.75" x14ac:dyDescent="0.25">
      <c r="A45" s="99"/>
      <c r="B45" s="99"/>
      <c r="C45" s="170" t="s">
        <v>63</v>
      </c>
      <c r="D45" s="172" t="s">
        <v>64</v>
      </c>
      <c r="E45" s="100">
        <f>E12</f>
        <v>1012</v>
      </c>
      <c r="F45" s="100">
        <f>G12</f>
        <v>1802</v>
      </c>
      <c r="G45" s="100">
        <f>I12</f>
        <v>2011</v>
      </c>
      <c r="H45" s="100">
        <f>K12</f>
        <v>6012</v>
      </c>
      <c r="I45" s="100">
        <f>M12</f>
        <v>6052</v>
      </c>
      <c r="J45" s="100">
        <f>O12</f>
        <v>7032</v>
      </c>
      <c r="K45" s="100" t="str">
        <f>Q12</f>
        <v>???</v>
      </c>
      <c r="L45" s="100" t="str">
        <f>S12</f>
        <v>???</v>
      </c>
      <c r="M45" s="100" t="str">
        <f>U12</f>
        <v>???</v>
      </c>
      <c r="N45" s="100" t="str">
        <f>W12</f>
        <v>???</v>
      </c>
      <c r="O45" s="101"/>
    </row>
    <row r="46" spans="1:26" ht="46.5" customHeight="1" x14ac:dyDescent="0.25">
      <c r="A46" s="102" t="s">
        <v>48</v>
      </c>
      <c r="B46" s="102" t="s">
        <v>65</v>
      </c>
      <c r="C46" s="171"/>
      <c r="D46" s="173"/>
      <c r="E46" s="103" t="str">
        <f>E13</f>
        <v>Administration</v>
      </c>
      <c r="F46" s="103" t="str">
        <f>G13</f>
        <v>Core Services</v>
      </c>
      <c r="G46" s="103" t="str">
        <f>I13</f>
        <v>Parents as Teachers</v>
      </c>
      <c r="H46" s="103" t="str">
        <f>K13</f>
        <v>Child Care Quality Enhancement</v>
      </c>
      <c r="I46" s="103" t="str">
        <f>M13</f>
        <v>Child Care Training</v>
      </c>
      <c r="J46" s="103" t="str">
        <f>O13</f>
        <v>Child Care Scholarships</v>
      </c>
      <c r="K46" s="103" t="str">
        <f>Q13</f>
        <v>???</v>
      </c>
      <c r="L46" s="103" t="str">
        <f>S13</f>
        <v>???</v>
      </c>
      <c r="M46" s="103" t="str">
        <f>U13</f>
        <v>???</v>
      </c>
      <c r="N46" s="103" t="str">
        <f>W13</f>
        <v>???</v>
      </c>
      <c r="O46" s="104" t="s">
        <v>1</v>
      </c>
    </row>
    <row r="47" spans="1:26" ht="15.75" x14ac:dyDescent="0.25">
      <c r="A47" s="115" t="s">
        <v>54</v>
      </c>
      <c r="B47" s="115" t="s">
        <v>6</v>
      </c>
      <c r="C47" s="121">
        <v>0.5</v>
      </c>
      <c r="D47" s="105">
        <f t="shared" ref="D47:D54" si="27">$B$44*C47</f>
        <v>2500</v>
      </c>
      <c r="E47" s="106">
        <f t="shared" ref="E47:E54" si="28">($B$44*$C47)*E15</f>
        <v>300</v>
      </c>
      <c r="F47" s="106">
        <f t="shared" ref="F47:F54" si="29">($B$44*$C47)*G15</f>
        <v>700.00000000000011</v>
      </c>
      <c r="G47" s="106">
        <f t="shared" ref="G47:G54" si="30">($B$44*$C47)*I15</f>
        <v>125</v>
      </c>
      <c r="H47" s="106">
        <f t="shared" ref="H47:H54" si="31">($B$44*$C47)*K15</f>
        <v>375</v>
      </c>
      <c r="I47" s="106">
        <f t="shared" ref="I47:I54" si="32">($B$44*$C47)*M15</f>
        <v>625</v>
      </c>
      <c r="J47" s="106">
        <f t="shared" ref="J47:J54" si="33">($B$44*$C47)*O15</f>
        <v>375</v>
      </c>
      <c r="K47" s="106">
        <f t="shared" ref="K47:K54" si="34">($B$44*$C47)*Q15</f>
        <v>0</v>
      </c>
      <c r="L47" s="106">
        <f t="shared" ref="L47:L54" si="35">($B$44*$C47)*S15</f>
        <v>0</v>
      </c>
      <c r="M47" s="106">
        <f t="shared" ref="M47:M54" si="36">($B$44*$C47)*U15</f>
        <v>0</v>
      </c>
      <c r="N47" s="106">
        <f t="shared" ref="N47:N54" si="37">($B$44*$C47)*W15</f>
        <v>0</v>
      </c>
      <c r="O47" s="107">
        <f>SUM(E47:N47)</f>
        <v>2500</v>
      </c>
    </row>
    <row r="48" spans="1:26" ht="15.75" x14ac:dyDescent="0.25">
      <c r="A48" s="115" t="s">
        <v>55</v>
      </c>
      <c r="B48" s="115" t="s">
        <v>56</v>
      </c>
      <c r="C48" s="121">
        <v>0.1</v>
      </c>
      <c r="D48" s="105">
        <f t="shared" si="27"/>
        <v>500</v>
      </c>
      <c r="E48" s="106">
        <f t="shared" si="28"/>
        <v>375</v>
      </c>
      <c r="F48" s="106">
        <f t="shared" si="29"/>
        <v>125</v>
      </c>
      <c r="G48" s="106">
        <f t="shared" si="30"/>
        <v>0</v>
      </c>
      <c r="H48" s="106">
        <f t="shared" si="31"/>
        <v>0</v>
      </c>
      <c r="I48" s="106">
        <f t="shared" si="32"/>
        <v>0</v>
      </c>
      <c r="J48" s="106">
        <f t="shared" si="33"/>
        <v>0</v>
      </c>
      <c r="K48" s="106">
        <f t="shared" si="34"/>
        <v>0</v>
      </c>
      <c r="L48" s="106">
        <f t="shared" si="35"/>
        <v>0</v>
      </c>
      <c r="M48" s="106">
        <f t="shared" si="36"/>
        <v>0</v>
      </c>
      <c r="N48" s="106">
        <f t="shared" si="37"/>
        <v>0</v>
      </c>
      <c r="O48" s="107">
        <f t="shared" ref="O48:O54" si="38">SUM(E48:N48)</f>
        <v>500</v>
      </c>
    </row>
    <row r="49" spans="1:15" ht="15.75" x14ac:dyDescent="0.25">
      <c r="A49" s="115" t="s">
        <v>57</v>
      </c>
      <c r="B49" s="115" t="s">
        <v>58</v>
      </c>
      <c r="C49" s="121">
        <v>0.15</v>
      </c>
      <c r="D49" s="105">
        <f t="shared" si="27"/>
        <v>750</v>
      </c>
      <c r="E49" s="106">
        <f t="shared" si="28"/>
        <v>0</v>
      </c>
      <c r="F49" s="106">
        <f t="shared" si="29"/>
        <v>112.5</v>
      </c>
      <c r="G49" s="106">
        <f t="shared" si="30"/>
        <v>150</v>
      </c>
      <c r="H49" s="106">
        <f t="shared" si="31"/>
        <v>112.5</v>
      </c>
      <c r="I49" s="106">
        <f t="shared" si="32"/>
        <v>187.5</v>
      </c>
      <c r="J49" s="106">
        <f t="shared" si="33"/>
        <v>187.5</v>
      </c>
      <c r="K49" s="106">
        <f t="shared" si="34"/>
        <v>0</v>
      </c>
      <c r="L49" s="106">
        <f t="shared" si="35"/>
        <v>0</v>
      </c>
      <c r="M49" s="106">
        <f t="shared" si="36"/>
        <v>0</v>
      </c>
      <c r="N49" s="106">
        <f t="shared" si="37"/>
        <v>0</v>
      </c>
      <c r="O49" s="107">
        <f t="shared" si="38"/>
        <v>750</v>
      </c>
    </row>
    <row r="50" spans="1:15" ht="15.75" x14ac:dyDescent="0.25">
      <c r="A50" s="115" t="s">
        <v>72</v>
      </c>
      <c r="B50" s="115" t="s">
        <v>73</v>
      </c>
      <c r="C50" s="121">
        <v>0.25</v>
      </c>
      <c r="D50" s="105">
        <f t="shared" si="27"/>
        <v>1250</v>
      </c>
      <c r="E50" s="106">
        <f t="shared" si="28"/>
        <v>0</v>
      </c>
      <c r="F50" s="106">
        <f t="shared" si="29"/>
        <v>0</v>
      </c>
      <c r="G50" s="106">
        <f t="shared" si="30"/>
        <v>0</v>
      </c>
      <c r="H50" s="106">
        <f t="shared" si="31"/>
        <v>687.5</v>
      </c>
      <c r="I50" s="106">
        <f t="shared" si="32"/>
        <v>250</v>
      </c>
      <c r="J50" s="106">
        <f t="shared" si="33"/>
        <v>312.5</v>
      </c>
      <c r="K50" s="106">
        <f t="shared" si="34"/>
        <v>0</v>
      </c>
      <c r="L50" s="106">
        <f t="shared" si="35"/>
        <v>0</v>
      </c>
      <c r="M50" s="106">
        <f t="shared" si="36"/>
        <v>0</v>
      </c>
      <c r="N50" s="106">
        <f t="shared" si="37"/>
        <v>0</v>
      </c>
      <c r="O50" s="107">
        <f t="shared" si="38"/>
        <v>1250</v>
      </c>
    </row>
    <row r="51" spans="1:15" ht="15.75" x14ac:dyDescent="0.25">
      <c r="A51" s="118"/>
      <c r="B51" s="118"/>
      <c r="C51" s="121"/>
      <c r="D51" s="105">
        <f t="shared" si="27"/>
        <v>0</v>
      </c>
      <c r="E51" s="106">
        <f t="shared" si="28"/>
        <v>0</v>
      </c>
      <c r="F51" s="106">
        <f t="shared" si="29"/>
        <v>0</v>
      </c>
      <c r="G51" s="106">
        <f t="shared" si="30"/>
        <v>0</v>
      </c>
      <c r="H51" s="106">
        <f t="shared" si="31"/>
        <v>0</v>
      </c>
      <c r="I51" s="106">
        <f t="shared" si="32"/>
        <v>0</v>
      </c>
      <c r="J51" s="106">
        <f t="shared" si="33"/>
        <v>0</v>
      </c>
      <c r="K51" s="106">
        <f t="shared" si="34"/>
        <v>0</v>
      </c>
      <c r="L51" s="106">
        <f t="shared" si="35"/>
        <v>0</v>
      </c>
      <c r="M51" s="106">
        <f t="shared" si="36"/>
        <v>0</v>
      </c>
      <c r="N51" s="106">
        <f t="shared" si="37"/>
        <v>0</v>
      </c>
      <c r="O51" s="107">
        <f t="shared" si="38"/>
        <v>0</v>
      </c>
    </row>
    <row r="52" spans="1:15" ht="15.75" x14ac:dyDescent="0.25">
      <c r="A52" s="118"/>
      <c r="B52" s="118"/>
      <c r="C52" s="121"/>
      <c r="D52" s="105">
        <f t="shared" si="27"/>
        <v>0</v>
      </c>
      <c r="E52" s="106">
        <f t="shared" si="28"/>
        <v>0</v>
      </c>
      <c r="F52" s="106">
        <f t="shared" si="29"/>
        <v>0</v>
      </c>
      <c r="G52" s="106">
        <f t="shared" si="30"/>
        <v>0</v>
      </c>
      <c r="H52" s="106">
        <f t="shared" si="31"/>
        <v>0</v>
      </c>
      <c r="I52" s="106">
        <f t="shared" si="32"/>
        <v>0</v>
      </c>
      <c r="J52" s="106">
        <f t="shared" si="33"/>
        <v>0</v>
      </c>
      <c r="K52" s="106">
        <f t="shared" si="34"/>
        <v>0</v>
      </c>
      <c r="L52" s="106">
        <f t="shared" si="35"/>
        <v>0</v>
      </c>
      <c r="M52" s="106">
        <f t="shared" si="36"/>
        <v>0</v>
      </c>
      <c r="N52" s="106">
        <f t="shared" si="37"/>
        <v>0</v>
      </c>
      <c r="O52" s="107">
        <f t="shared" si="38"/>
        <v>0</v>
      </c>
    </row>
    <row r="53" spans="1:15" ht="15.75" x14ac:dyDescent="0.25">
      <c r="A53" s="118"/>
      <c r="B53" s="118"/>
      <c r="C53" s="121"/>
      <c r="D53" s="105">
        <f t="shared" si="27"/>
        <v>0</v>
      </c>
      <c r="E53" s="106">
        <f t="shared" si="28"/>
        <v>0</v>
      </c>
      <c r="F53" s="106">
        <f t="shared" si="29"/>
        <v>0</v>
      </c>
      <c r="G53" s="106">
        <f t="shared" si="30"/>
        <v>0</v>
      </c>
      <c r="H53" s="106">
        <f t="shared" si="31"/>
        <v>0</v>
      </c>
      <c r="I53" s="106">
        <f t="shared" si="32"/>
        <v>0</v>
      </c>
      <c r="J53" s="106">
        <f t="shared" si="33"/>
        <v>0</v>
      </c>
      <c r="K53" s="106">
        <f t="shared" si="34"/>
        <v>0</v>
      </c>
      <c r="L53" s="106">
        <f t="shared" si="35"/>
        <v>0</v>
      </c>
      <c r="M53" s="106">
        <f t="shared" si="36"/>
        <v>0</v>
      </c>
      <c r="N53" s="106">
        <f t="shared" si="37"/>
        <v>0</v>
      </c>
      <c r="O53" s="107">
        <f t="shared" si="38"/>
        <v>0</v>
      </c>
    </row>
    <row r="54" spans="1:15" ht="15.75" x14ac:dyDescent="0.25">
      <c r="A54" s="118"/>
      <c r="B54" s="118"/>
      <c r="C54" s="121"/>
      <c r="D54" s="105">
        <f t="shared" si="27"/>
        <v>0</v>
      </c>
      <c r="E54" s="106">
        <f t="shared" si="28"/>
        <v>0</v>
      </c>
      <c r="F54" s="106">
        <f t="shared" si="29"/>
        <v>0</v>
      </c>
      <c r="G54" s="106">
        <f t="shared" si="30"/>
        <v>0</v>
      </c>
      <c r="H54" s="106">
        <f t="shared" si="31"/>
        <v>0</v>
      </c>
      <c r="I54" s="106">
        <f t="shared" si="32"/>
        <v>0</v>
      </c>
      <c r="J54" s="106">
        <f t="shared" si="33"/>
        <v>0</v>
      </c>
      <c r="K54" s="106">
        <f t="shared" si="34"/>
        <v>0</v>
      </c>
      <c r="L54" s="106">
        <f t="shared" si="35"/>
        <v>0</v>
      </c>
      <c r="M54" s="106">
        <f t="shared" si="36"/>
        <v>0</v>
      </c>
      <c r="N54" s="106">
        <f t="shared" si="37"/>
        <v>0</v>
      </c>
      <c r="O54" s="107">
        <f t="shared" si="38"/>
        <v>0</v>
      </c>
    </row>
    <row r="55" spans="1:15" ht="15.75" x14ac:dyDescent="0.25">
      <c r="A55" s="108"/>
      <c r="B55" s="108" t="s">
        <v>66</v>
      </c>
      <c r="C55" s="109">
        <f>SUM(C47:C54)</f>
        <v>1</v>
      </c>
      <c r="D55" s="110">
        <f>SUM(D47:D54)</f>
        <v>5000</v>
      </c>
      <c r="E55" s="110">
        <f t="shared" ref="E55:O55" si="39">SUM(E47:E54)</f>
        <v>675</v>
      </c>
      <c r="F55" s="110">
        <f t="shared" si="39"/>
        <v>937.50000000000011</v>
      </c>
      <c r="G55" s="110">
        <f t="shared" si="39"/>
        <v>275</v>
      </c>
      <c r="H55" s="110">
        <f t="shared" si="39"/>
        <v>1175</v>
      </c>
      <c r="I55" s="110">
        <f t="shared" si="39"/>
        <v>1062.5</v>
      </c>
      <c r="J55" s="110">
        <f t="shared" si="39"/>
        <v>875</v>
      </c>
      <c r="K55" s="110">
        <f t="shared" si="39"/>
        <v>0</v>
      </c>
      <c r="L55" s="110">
        <f t="shared" si="39"/>
        <v>0</v>
      </c>
      <c r="M55" s="110">
        <f t="shared" si="39"/>
        <v>0</v>
      </c>
      <c r="N55" s="110">
        <f t="shared" si="39"/>
        <v>0</v>
      </c>
      <c r="O55" s="110">
        <f t="shared" si="39"/>
        <v>5000</v>
      </c>
    </row>
    <row r="57" spans="1:15" ht="15.75" thickBot="1" x14ac:dyDescent="0.25"/>
    <row r="58" spans="1:15" ht="18.75" thickBot="1" x14ac:dyDescent="0.3">
      <c r="A58" s="98" t="s">
        <v>62</v>
      </c>
      <c r="B58" s="296"/>
      <c r="C58" s="297"/>
      <c r="D58" s="298"/>
      <c r="E58" s="299"/>
      <c r="F58">
        <v>2</v>
      </c>
    </row>
    <row r="59" spans="1:15" ht="31.5" x14ac:dyDescent="0.25">
      <c r="A59" s="33" t="s">
        <v>39</v>
      </c>
      <c r="B59" s="120"/>
      <c r="C59" s="11"/>
    </row>
    <row r="60" spans="1:15" ht="15.75" x14ac:dyDescent="0.25">
      <c r="A60" s="99"/>
      <c r="B60" s="99"/>
      <c r="C60" s="170" t="s">
        <v>63</v>
      </c>
      <c r="D60" s="172" t="s">
        <v>64</v>
      </c>
      <c r="E60" s="100">
        <f>E12</f>
        <v>1012</v>
      </c>
      <c r="F60" s="100">
        <f>G12</f>
        <v>1802</v>
      </c>
      <c r="G60" s="100">
        <f>I12</f>
        <v>2011</v>
      </c>
      <c r="H60" s="100">
        <f>K12</f>
        <v>6012</v>
      </c>
      <c r="I60" s="100">
        <f>M12</f>
        <v>6052</v>
      </c>
      <c r="J60" s="100">
        <f>O12</f>
        <v>7032</v>
      </c>
      <c r="K60" s="100" t="str">
        <f>Q12</f>
        <v>???</v>
      </c>
      <c r="L60" s="100" t="str">
        <f>S12</f>
        <v>???</v>
      </c>
      <c r="M60" s="100" t="str">
        <f>U12</f>
        <v>???</v>
      </c>
      <c r="N60" s="100" t="str">
        <f>W12</f>
        <v>???</v>
      </c>
      <c r="O60" s="101"/>
    </row>
    <row r="61" spans="1:15" ht="48" customHeight="1" x14ac:dyDescent="0.25">
      <c r="A61" s="102" t="s">
        <v>48</v>
      </c>
      <c r="B61" s="102" t="s">
        <v>65</v>
      </c>
      <c r="C61" s="171"/>
      <c r="D61" s="173"/>
      <c r="E61" s="103" t="str">
        <f>E13</f>
        <v>Administration</v>
      </c>
      <c r="F61" s="103" t="str">
        <f>G13</f>
        <v>Core Services</v>
      </c>
      <c r="G61" s="103" t="str">
        <f>I13</f>
        <v>Parents as Teachers</v>
      </c>
      <c r="H61" s="103" t="str">
        <f>K13</f>
        <v>Child Care Quality Enhancement</v>
      </c>
      <c r="I61" s="103" t="str">
        <f>M13</f>
        <v>Child Care Training</v>
      </c>
      <c r="J61" s="103" t="str">
        <f>O13</f>
        <v>Child Care Scholarships</v>
      </c>
      <c r="K61" s="103" t="str">
        <f>Q13</f>
        <v>???</v>
      </c>
      <c r="L61" s="103" t="str">
        <f>S13</f>
        <v>???</v>
      </c>
      <c r="M61" s="103" t="str">
        <f>U13</f>
        <v>???</v>
      </c>
      <c r="N61" s="103" t="str">
        <f>W13</f>
        <v>???</v>
      </c>
      <c r="O61" s="104" t="s">
        <v>1</v>
      </c>
    </row>
    <row r="62" spans="1:15" ht="15.75" x14ac:dyDescent="0.25">
      <c r="A62" s="115"/>
      <c r="B62" s="115"/>
      <c r="C62" s="121"/>
      <c r="D62" s="105">
        <f t="shared" ref="D62:D69" si="40">$B$59*C62</f>
        <v>0</v>
      </c>
      <c r="E62" s="106">
        <f t="shared" ref="E62:E69" si="41">($B$59*$C62)*E15</f>
        <v>0</v>
      </c>
      <c r="F62" s="106">
        <f t="shared" ref="F62:F69" si="42">($B$59*$C62)*G15</f>
        <v>0</v>
      </c>
      <c r="G62" s="106">
        <f t="shared" ref="G62:G69" si="43">($B$59*$C62)*I15</f>
        <v>0</v>
      </c>
      <c r="H62" s="106">
        <f t="shared" ref="H62:H69" si="44">($B$59*$C62)*K15</f>
        <v>0</v>
      </c>
      <c r="I62" s="106">
        <f t="shared" ref="I62:I69" si="45">($B$59*$C62)*M15</f>
        <v>0</v>
      </c>
      <c r="J62" s="106">
        <f t="shared" ref="J62:J69" si="46">($B$59*$C62)*O15</f>
        <v>0</v>
      </c>
      <c r="K62" s="106">
        <f t="shared" ref="K62:K69" si="47">($B$59*$C62)*Q15</f>
        <v>0</v>
      </c>
      <c r="L62" s="106">
        <f t="shared" ref="L62:L69" si="48">($B$59*$C62)*S15</f>
        <v>0</v>
      </c>
      <c r="M62" s="106">
        <f t="shared" ref="M62:M69" si="49">($B$59*$C62)*U15</f>
        <v>0</v>
      </c>
      <c r="N62" s="106">
        <f t="shared" ref="N62:N69" si="50">($B$59*$C62)*W15</f>
        <v>0</v>
      </c>
      <c r="O62" s="107">
        <f>SUM(E62:N62)</f>
        <v>0</v>
      </c>
    </row>
    <row r="63" spans="1:15" ht="15.75" x14ac:dyDescent="0.25">
      <c r="A63" s="115"/>
      <c r="B63" s="115"/>
      <c r="C63" s="121"/>
      <c r="D63" s="105">
        <f t="shared" si="40"/>
        <v>0</v>
      </c>
      <c r="E63" s="106">
        <f t="shared" si="41"/>
        <v>0</v>
      </c>
      <c r="F63" s="106">
        <f t="shared" si="42"/>
        <v>0</v>
      </c>
      <c r="G63" s="106">
        <f t="shared" si="43"/>
        <v>0</v>
      </c>
      <c r="H63" s="106">
        <f t="shared" si="44"/>
        <v>0</v>
      </c>
      <c r="I63" s="106">
        <f t="shared" si="45"/>
        <v>0</v>
      </c>
      <c r="J63" s="106">
        <f t="shared" si="46"/>
        <v>0</v>
      </c>
      <c r="K63" s="106">
        <f t="shared" si="47"/>
        <v>0</v>
      </c>
      <c r="L63" s="106">
        <f t="shared" si="48"/>
        <v>0</v>
      </c>
      <c r="M63" s="106">
        <f t="shared" si="49"/>
        <v>0</v>
      </c>
      <c r="N63" s="106">
        <f t="shared" si="50"/>
        <v>0</v>
      </c>
      <c r="O63" s="107">
        <f t="shared" ref="O63:O69" si="51">SUM(E63:N63)</f>
        <v>0</v>
      </c>
    </row>
    <row r="64" spans="1:15" ht="15.75" x14ac:dyDescent="0.25">
      <c r="A64" s="115"/>
      <c r="B64" s="115"/>
      <c r="C64" s="121"/>
      <c r="D64" s="105">
        <f t="shared" si="40"/>
        <v>0</v>
      </c>
      <c r="E64" s="106">
        <f t="shared" si="41"/>
        <v>0</v>
      </c>
      <c r="F64" s="106">
        <f t="shared" si="42"/>
        <v>0</v>
      </c>
      <c r="G64" s="106">
        <f t="shared" si="43"/>
        <v>0</v>
      </c>
      <c r="H64" s="106">
        <f t="shared" si="44"/>
        <v>0</v>
      </c>
      <c r="I64" s="106">
        <f t="shared" si="45"/>
        <v>0</v>
      </c>
      <c r="J64" s="106">
        <f t="shared" si="46"/>
        <v>0</v>
      </c>
      <c r="K64" s="106">
        <f t="shared" si="47"/>
        <v>0</v>
      </c>
      <c r="L64" s="106">
        <f t="shared" si="48"/>
        <v>0</v>
      </c>
      <c r="M64" s="106">
        <f t="shared" si="49"/>
        <v>0</v>
      </c>
      <c r="N64" s="106">
        <f t="shared" si="50"/>
        <v>0</v>
      </c>
      <c r="O64" s="107">
        <f t="shared" si="51"/>
        <v>0</v>
      </c>
    </row>
    <row r="65" spans="1:15" ht="15.75" x14ac:dyDescent="0.25">
      <c r="A65" s="118"/>
      <c r="B65" s="118"/>
      <c r="C65" s="121"/>
      <c r="D65" s="105">
        <f t="shared" si="40"/>
        <v>0</v>
      </c>
      <c r="E65" s="106">
        <f t="shared" si="41"/>
        <v>0</v>
      </c>
      <c r="F65" s="106">
        <f t="shared" si="42"/>
        <v>0</v>
      </c>
      <c r="G65" s="106">
        <f t="shared" si="43"/>
        <v>0</v>
      </c>
      <c r="H65" s="106">
        <f t="shared" si="44"/>
        <v>0</v>
      </c>
      <c r="I65" s="106">
        <f t="shared" si="45"/>
        <v>0</v>
      </c>
      <c r="J65" s="106">
        <f t="shared" si="46"/>
        <v>0</v>
      </c>
      <c r="K65" s="106">
        <f t="shared" si="47"/>
        <v>0</v>
      </c>
      <c r="L65" s="106">
        <f t="shared" si="48"/>
        <v>0</v>
      </c>
      <c r="M65" s="106">
        <f t="shared" si="49"/>
        <v>0</v>
      </c>
      <c r="N65" s="106">
        <f t="shared" si="50"/>
        <v>0</v>
      </c>
      <c r="O65" s="107">
        <f t="shared" si="51"/>
        <v>0</v>
      </c>
    </row>
    <row r="66" spans="1:15" ht="15.75" x14ac:dyDescent="0.25">
      <c r="A66" s="118"/>
      <c r="B66" s="118"/>
      <c r="C66" s="121"/>
      <c r="D66" s="105">
        <f t="shared" si="40"/>
        <v>0</v>
      </c>
      <c r="E66" s="106">
        <f t="shared" si="41"/>
        <v>0</v>
      </c>
      <c r="F66" s="106">
        <f t="shared" si="42"/>
        <v>0</v>
      </c>
      <c r="G66" s="106">
        <f t="shared" si="43"/>
        <v>0</v>
      </c>
      <c r="H66" s="106">
        <f t="shared" si="44"/>
        <v>0</v>
      </c>
      <c r="I66" s="106">
        <f t="shared" si="45"/>
        <v>0</v>
      </c>
      <c r="J66" s="106">
        <f t="shared" si="46"/>
        <v>0</v>
      </c>
      <c r="K66" s="106">
        <f t="shared" si="47"/>
        <v>0</v>
      </c>
      <c r="L66" s="106">
        <f t="shared" si="48"/>
        <v>0</v>
      </c>
      <c r="M66" s="106">
        <f t="shared" si="49"/>
        <v>0</v>
      </c>
      <c r="N66" s="106">
        <f t="shared" si="50"/>
        <v>0</v>
      </c>
      <c r="O66" s="107">
        <f t="shared" si="51"/>
        <v>0</v>
      </c>
    </row>
    <row r="67" spans="1:15" ht="15.75" x14ac:dyDescent="0.25">
      <c r="A67" s="118"/>
      <c r="B67" s="118"/>
      <c r="C67" s="121"/>
      <c r="D67" s="105">
        <f t="shared" si="40"/>
        <v>0</v>
      </c>
      <c r="E67" s="106">
        <f t="shared" si="41"/>
        <v>0</v>
      </c>
      <c r="F67" s="106">
        <f t="shared" si="42"/>
        <v>0</v>
      </c>
      <c r="G67" s="106">
        <f t="shared" si="43"/>
        <v>0</v>
      </c>
      <c r="H67" s="106">
        <f t="shared" si="44"/>
        <v>0</v>
      </c>
      <c r="I67" s="106">
        <f t="shared" si="45"/>
        <v>0</v>
      </c>
      <c r="J67" s="106">
        <f t="shared" si="46"/>
        <v>0</v>
      </c>
      <c r="K67" s="106">
        <f t="shared" si="47"/>
        <v>0</v>
      </c>
      <c r="L67" s="106">
        <f t="shared" si="48"/>
        <v>0</v>
      </c>
      <c r="M67" s="106">
        <f t="shared" si="49"/>
        <v>0</v>
      </c>
      <c r="N67" s="106">
        <f t="shared" si="50"/>
        <v>0</v>
      </c>
      <c r="O67" s="107">
        <f t="shared" si="51"/>
        <v>0</v>
      </c>
    </row>
    <row r="68" spans="1:15" ht="15.75" x14ac:dyDescent="0.25">
      <c r="A68" s="118"/>
      <c r="B68" s="118"/>
      <c r="C68" s="121"/>
      <c r="D68" s="105">
        <f t="shared" si="40"/>
        <v>0</v>
      </c>
      <c r="E68" s="106">
        <f t="shared" si="41"/>
        <v>0</v>
      </c>
      <c r="F68" s="106">
        <f t="shared" si="42"/>
        <v>0</v>
      </c>
      <c r="G68" s="106">
        <f t="shared" si="43"/>
        <v>0</v>
      </c>
      <c r="H68" s="106">
        <f t="shared" si="44"/>
        <v>0</v>
      </c>
      <c r="I68" s="106">
        <f t="shared" si="45"/>
        <v>0</v>
      </c>
      <c r="J68" s="106">
        <f t="shared" si="46"/>
        <v>0</v>
      </c>
      <c r="K68" s="106">
        <f t="shared" si="47"/>
        <v>0</v>
      </c>
      <c r="L68" s="106">
        <f t="shared" si="48"/>
        <v>0</v>
      </c>
      <c r="M68" s="106">
        <f t="shared" si="49"/>
        <v>0</v>
      </c>
      <c r="N68" s="106">
        <f t="shared" si="50"/>
        <v>0</v>
      </c>
      <c r="O68" s="107">
        <f t="shared" si="51"/>
        <v>0</v>
      </c>
    </row>
    <row r="69" spans="1:15" ht="15.75" x14ac:dyDescent="0.25">
      <c r="A69" s="118"/>
      <c r="B69" s="118"/>
      <c r="C69" s="121"/>
      <c r="D69" s="105">
        <f t="shared" si="40"/>
        <v>0</v>
      </c>
      <c r="E69" s="106">
        <f t="shared" si="41"/>
        <v>0</v>
      </c>
      <c r="F69" s="106">
        <f t="shared" si="42"/>
        <v>0</v>
      </c>
      <c r="G69" s="106">
        <f t="shared" si="43"/>
        <v>0</v>
      </c>
      <c r="H69" s="106">
        <f t="shared" si="44"/>
        <v>0</v>
      </c>
      <c r="I69" s="106">
        <f t="shared" si="45"/>
        <v>0</v>
      </c>
      <c r="J69" s="106">
        <f t="shared" si="46"/>
        <v>0</v>
      </c>
      <c r="K69" s="106">
        <f t="shared" si="47"/>
        <v>0</v>
      </c>
      <c r="L69" s="106">
        <f t="shared" si="48"/>
        <v>0</v>
      </c>
      <c r="M69" s="106">
        <f t="shared" si="49"/>
        <v>0</v>
      </c>
      <c r="N69" s="106">
        <f t="shared" si="50"/>
        <v>0</v>
      </c>
      <c r="O69" s="107">
        <f t="shared" si="51"/>
        <v>0</v>
      </c>
    </row>
    <row r="70" spans="1:15" ht="15.75" x14ac:dyDescent="0.25">
      <c r="A70" s="108"/>
      <c r="B70" s="108" t="s">
        <v>66</v>
      </c>
      <c r="C70" s="109">
        <f>SUM(C62:C69)</f>
        <v>0</v>
      </c>
      <c r="D70" s="110">
        <f>SUM(D62:D69)</f>
        <v>0</v>
      </c>
      <c r="E70" s="110">
        <f t="shared" ref="E70:O70" si="52">SUM(E62:E69)</f>
        <v>0</v>
      </c>
      <c r="F70" s="110">
        <f t="shared" si="52"/>
        <v>0</v>
      </c>
      <c r="G70" s="110">
        <f t="shared" si="52"/>
        <v>0</v>
      </c>
      <c r="H70" s="110">
        <f t="shared" si="52"/>
        <v>0</v>
      </c>
      <c r="I70" s="110">
        <f t="shared" si="52"/>
        <v>0</v>
      </c>
      <c r="J70" s="110">
        <f t="shared" si="52"/>
        <v>0</v>
      </c>
      <c r="K70" s="110">
        <f t="shared" si="52"/>
        <v>0</v>
      </c>
      <c r="L70" s="110">
        <f t="shared" si="52"/>
        <v>0</v>
      </c>
      <c r="M70" s="110">
        <f t="shared" si="52"/>
        <v>0</v>
      </c>
      <c r="N70" s="110">
        <f t="shared" si="52"/>
        <v>0</v>
      </c>
      <c r="O70" s="110">
        <f t="shared" si="52"/>
        <v>0</v>
      </c>
    </row>
    <row r="72" spans="1:15" ht="15.75" thickBot="1" x14ac:dyDescent="0.25"/>
    <row r="73" spans="1:15" ht="18.75" thickBot="1" x14ac:dyDescent="0.3">
      <c r="A73" s="98" t="s">
        <v>62</v>
      </c>
      <c r="B73" s="296"/>
      <c r="C73" s="297"/>
      <c r="D73" s="298"/>
      <c r="E73" s="299"/>
      <c r="F73">
        <v>3</v>
      </c>
    </row>
    <row r="74" spans="1:15" ht="31.5" x14ac:dyDescent="0.25">
      <c r="A74" s="33" t="s">
        <v>39</v>
      </c>
      <c r="B74" s="120"/>
      <c r="C74" s="11"/>
    </row>
    <row r="75" spans="1:15" ht="15.75" x14ac:dyDescent="0.25">
      <c r="A75" s="99"/>
      <c r="B75" s="99"/>
      <c r="C75" s="170" t="s">
        <v>63</v>
      </c>
      <c r="D75" s="172" t="s">
        <v>64</v>
      </c>
      <c r="E75" s="100">
        <f>E12</f>
        <v>1012</v>
      </c>
      <c r="F75" s="100">
        <f>G12</f>
        <v>1802</v>
      </c>
      <c r="G75" s="100">
        <f>I12</f>
        <v>2011</v>
      </c>
      <c r="H75" s="100">
        <f>K12</f>
        <v>6012</v>
      </c>
      <c r="I75" s="100">
        <f>M12</f>
        <v>6052</v>
      </c>
      <c r="J75" s="100">
        <f>O12</f>
        <v>7032</v>
      </c>
      <c r="K75" s="100" t="str">
        <f>Q12</f>
        <v>???</v>
      </c>
      <c r="L75" s="100" t="str">
        <f>S12</f>
        <v>???</v>
      </c>
      <c r="M75" s="100" t="str">
        <f>U12</f>
        <v>???</v>
      </c>
      <c r="N75" s="100" t="str">
        <f>W12</f>
        <v>???</v>
      </c>
      <c r="O75" s="101"/>
    </row>
    <row r="76" spans="1:15" ht="48.75" customHeight="1" x14ac:dyDescent="0.25">
      <c r="A76" s="102" t="s">
        <v>48</v>
      </c>
      <c r="B76" s="102" t="s">
        <v>65</v>
      </c>
      <c r="C76" s="171"/>
      <c r="D76" s="173"/>
      <c r="E76" s="103" t="str">
        <f>E13</f>
        <v>Administration</v>
      </c>
      <c r="F76" s="103" t="str">
        <f>G13</f>
        <v>Core Services</v>
      </c>
      <c r="G76" s="103" t="str">
        <f>I13</f>
        <v>Parents as Teachers</v>
      </c>
      <c r="H76" s="103" t="str">
        <f>K13</f>
        <v>Child Care Quality Enhancement</v>
      </c>
      <c r="I76" s="103" t="str">
        <f>M13</f>
        <v>Child Care Training</v>
      </c>
      <c r="J76" s="103" t="str">
        <f>O13</f>
        <v>Child Care Scholarships</v>
      </c>
      <c r="K76" s="103" t="str">
        <f>Q13</f>
        <v>???</v>
      </c>
      <c r="L76" s="103" t="str">
        <f>S13</f>
        <v>???</v>
      </c>
      <c r="M76" s="103" t="str">
        <f>U13</f>
        <v>???</v>
      </c>
      <c r="N76" s="103" t="str">
        <f>W13</f>
        <v>???</v>
      </c>
      <c r="O76" s="104" t="s">
        <v>1</v>
      </c>
    </row>
    <row r="77" spans="1:15" ht="15.75" x14ac:dyDescent="0.25">
      <c r="A77" s="115"/>
      <c r="B77" s="115"/>
      <c r="C77" s="121"/>
      <c r="D77" s="105">
        <f t="shared" ref="D77:D84" si="53">$B$74*C77</f>
        <v>0</v>
      </c>
      <c r="E77" s="106">
        <f t="shared" ref="E77:E84" si="54">($B$74*$C77)*E15</f>
        <v>0</v>
      </c>
      <c r="F77" s="106">
        <f t="shared" ref="F77:F84" si="55">($B$74*$C77)*G15</f>
        <v>0</v>
      </c>
      <c r="G77" s="106">
        <f t="shared" ref="G77:G84" si="56">($B$74*$C77)*I15</f>
        <v>0</v>
      </c>
      <c r="H77" s="106">
        <f t="shared" ref="H77:H84" si="57">($B$74*$C77)*K15</f>
        <v>0</v>
      </c>
      <c r="I77" s="106">
        <f t="shared" ref="I77:I84" si="58">($B$74*$C77)*M15</f>
        <v>0</v>
      </c>
      <c r="J77" s="106">
        <f t="shared" ref="J77:J84" si="59">($B$74*$C77)*O15</f>
        <v>0</v>
      </c>
      <c r="K77" s="106">
        <f t="shared" ref="K77:K84" si="60">($B$74*$C77)*Q15</f>
        <v>0</v>
      </c>
      <c r="L77" s="106">
        <f t="shared" ref="L77:L84" si="61">($B$74*$C77)*S15</f>
        <v>0</v>
      </c>
      <c r="M77" s="106">
        <f t="shared" ref="M77:M84" si="62">($B$74*$C77)*U15</f>
        <v>0</v>
      </c>
      <c r="N77" s="106">
        <f t="shared" ref="N77:N84" si="63">($B$74*$C77)*W15</f>
        <v>0</v>
      </c>
      <c r="O77" s="107">
        <f>SUM(E77:N77)</f>
        <v>0</v>
      </c>
    </row>
    <row r="78" spans="1:15" ht="15.75" x14ac:dyDescent="0.25">
      <c r="A78" s="115"/>
      <c r="B78" s="115"/>
      <c r="C78" s="122"/>
      <c r="D78" s="105">
        <f t="shared" si="53"/>
        <v>0</v>
      </c>
      <c r="E78" s="106">
        <f t="shared" si="54"/>
        <v>0</v>
      </c>
      <c r="F78" s="106">
        <f t="shared" si="55"/>
        <v>0</v>
      </c>
      <c r="G78" s="106">
        <f t="shared" si="56"/>
        <v>0</v>
      </c>
      <c r="H78" s="106">
        <f t="shared" si="57"/>
        <v>0</v>
      </c>
      <c r="I78" s="106">
        <f t="shared" si="58"/>
        <v>0</v>
      </c>
      <c r="J78" s="106">
        <f t="shared" si="59"/>
        <v>0</v>
      </c>
      <c r="K78" s="106">
        <f t="shared" si="60"/>
        <v>0</v>
      </c>
      <c r="L78" s="106">
        <f t="shared" si="61"/>
        <v>0</v>
      </c>
      <c r="M78" s="106">
        <f t="shared" si="62"/>
        <v>0</v>
      </c>
      <c r="N78" s="106">
        <f t="shared" si="63"/>
        <v>0</v>
      </c>
      <c r="O78" s="107">
        <f t="shared" ref="O78:O84" si="64">SUM(E78:N78)</f>
        <v>0</v>
      </c>
    </row>
    <row r="79" spans="1:15" ht="15.75" x14ac:dyDescent="0.25">
      <c r="A79" s="115"/>
      <c r="B79" s="115"/>
      <c r="C79" s="121"/>
      <c r="D79" s="105">
        <f t="shared" si="53"/>
        <v>0</v>
      </c>
      <c r="E79" s="106">
        <f t="shared" si="54"/>
        <v>0</v>
      </c>
      <c r="F79" s="106">
        <f t="shared" si="55"/>
        <v>0</v>
      </c>
      <c r="G79" s="106">
        <f t="shared" si="56"/>
        <v>0</v>
      </c>
      <c r="H79" s="106">
        <f t="shared" si="57"/>
        <v>0</v>
      </c>
      <c r="I79" s="106">
        <f t="shared" si="58"/>
        <v>0</v>
      </c>
      <c r="J79" s="106">
        <f t="shared" si="59"/>
        <v>0</v>
      </c>
      <c r="K79" s="106">
        <f t="shared" si="60"/>
        <v>0</v>
      </c>
      <c r="L79" s="106">
        <f t="shared" si="61"/>
        <v>0</v>
      </c>
      <c r="M79" s="106">
        <f t="shared" si="62"/>
        <v>0</v>
      </c>
      <c r="N79" s="106">
        <f t="shared" si="63"/>
        <v>0</v>
      </c>
      <c r="O79" s="107">
        <f t="shared" si="64"/>
        <v>0</v>
      </c>
    </row>
    <row r="80" spans="1:15" ht="15.75" x14ac:dyDescent="0.25">
      <c r="A80" s="118"/>
      <c r="B80" s="118"/>
      <c r="C80" s="121"/>
      <c r="D80" s="105">
        <f t="shared" si="53"/>
        <v>0</v>
      </c>
      <c r="E80" s="106">
        <f t="shared" si="54"/>
        <v>0</v>
      </c>
      <c r="F80" s="106">
        <f t="shared" si="55"/>
        <v>0</v>
      </c>
      <c r="G80" s="106">
        <f t="shared" si="56"/>
        <v>0</v>
      </c>
      <c r="H80" s="106">
        <f t="shared" si="57"/>
        <v>0</v>
      </c>
      <c r="I80" s="106">
        <f t="shared" si="58"/>
        <v>0</v>
      </c>
      <c r="J80" s="106">
        <f t="shared" si="59"/>
        <v>0</v>
      </c>
      <c r="K80" s="106">
        <f t="shared" si="60"/>
        <v>0</v>
      </c>
      <c r="L80" s="106">
        <f t="shared" si="61"/>
        <v>0</v>
      </c>
      <c r="M80" s="106">
        <f t="shared" si="62"/>
        <v>0</v>
      </c>
      <c r="N80" s="106">
        <f t="shared" si="63"/>
        <v>0</v>
      </c>
      <c r="O80" s="107">
        <f t="shared" si="64"/>
        <v>0</v>
      </c>
    </row>
    <row r="81" spans="1:15" ht="15.75" x14ac:dyDescent="0.25">
      <c r="A81" s="118"/>
      <c r="B81" s="118"/>
      <c r="C81" s="121"/>
      <c r="D81" s="105">
        <f t="shared" si="53"/>
        <v>0</v>
      </c>
      <c r="E81" s="106">
        <f t="shared" si="54"/>
        <v>0</v>
      </c>
      <c r="F81" s="106">
        <f t="shared" si="55"/>
        <v>0</v>
      </c>
      <c r="G81" s="106">
        <f t="shared" si="56"/>
        <v>0</v>
      </c>
      <c r="H81" s="106">
        <f t="shared" si="57"/>
        <v>0</v>
      </c>
      <c r="I81" s="106">
        <f t="shared" si="58"/>
        <v>0</v>
      </c>
      <c r="J81" s="106">
        <f t="shared" si="59"/>
        <v>0</v>
      </c>
      <c r="K81" s="106">
        <f t="shared" si="60"/>
        <v>0</v>
      </c>
      <c r="L81" s="106">
        <f t="shared" si="61"/>
        <v>0</v>
      </c>
      <c r="M81" s="106">
        <f t="shared" si="62"/>
        <v>0</v>
      </c>
      <c r="N81" s="106">
        <f t="shared" si="63"/>
        <v>0</v>
      </c>
      <c r="O81" s="107">
        <f t="shared" si="64"/>
        <v>0</v>
      </c>
    </row>
    <row r="82" spans="1:15" ht="15.75" x14ac:dyDescent="0.25">
      <c r="A82" s="118"/>
      <c r="B82" s="118"/>
      <c r="C82" s="121"/>
      <c r="D82" s="105">
        <f t="shared" si="53"/>
        <v>0</v>
      </c>
      <c r="E82" s="106">
        <f t="shared" si="54"/>
        <v>0</v>
      </c>
      <c r="F82" s="106">
        <f t="shared" si="55"/>
        <v>0</v>
      </c>
      <c r="G82" s="106">
        <f t="shared" si="56"/>
        <v>0</v>
      </c>
      <c r="H82" s="106">
        <f t="shared" si="57"/>
        <v>0</v>
      </c>
      <c r="I82" s="106">
        <f t="shared" si="58"/>
        <v>0</v>
      </c>
      <c r="J82" s="106">
        <f t="shared" si="59"/>
        <v>0</v>
      </c>
      <c r="K82" s="106">
        <f t="shared" si="60"/>
        <v>0</v>
      </c>
      <c r="L82" s="106">
        <f t="shared" si="61"/>
        <v>0</v>
      </c>
      <c r="M82" s="106">
        <f t="shared" si="62"/>
        <v>0</v>
      </c>
      <c r="N82" s="106">
        <f t="shared" si="63"/>
        <v>0</v>
      </c>
      <c r="O82" s="107">
        <f t="shared" si="64"/>
        <v>0</v>
      </c>
    </row>
    <row r="83" spans="1:15" ht="15.75" x14ac:dyDescent="0.25">
      <c r="A83" s="118"/>
      <c r="B83" s="118"/>
      <c r="C83" s="121"/>
      <c r="D83" s="105">
        <f t="shared" si="53"/>
        <v>0</v>
      </c>
      <c r="E83" s="106">
        <f t="shared" si="54"/>
        <v>0</v>
      </c>
      <c r="F83" s="106">
        <f t="shared" si="55"/>
        <v>0</v>
      </c>
      <c r="G83" s="106">
        <f t="shared" si="56"/>
        <v>0</v>
      </c>
      <c r="H83" s="106">
        <f t="shared" si="57"/>
        <v>0</v>
      </c>
      <c r="I83" s="106">
        <f t="shared" si="58"/>
        <v>0</v>
      </c>
      <c r="J83" s="106">
        <f t="shared" si="59"/>
        <v>0</v>
      </c>
      <c r="K83" s="106">
        <f t="shared" si="60"/>
        <v>0</v>
      </c>
      <c r="L83" s="106">
        <f t="shared" si="61"/>
        <v>0</v>
      </c>
      <c r="M83" s="106">
        <f t="shared" si="62"/>
        <v>0</v>
      </c>
      <c r="N83" s="106">
        <f t="shared" si="63"/>
        <v>0</v>
      </c>
      <c r="O83" s="107">
        <f t="shared" si="64"/>
        <v>0</v>
      </c>
    </row>
    <row r="84" spans="1:15" ht="15.75" x14ac:dyDescent="0.25">
      <c r="A84" s="118"/>
      <c r="B84" s="118"/>
      <c r="C84" s="121"/>
      <c r="D84" s="105">
        <f t="shared" si="53"/>
        <v>0</v>
      </c>
      <c r="E84" s="106">
        <f t="shared" si="54"/>
        <v>0</v>
      </c>
      <c r="F84" s="106">
        <f t="shared" si="55"/>
        <v>0</v>
      </c>
      <c r="G84" s="106">
        <f t="shared" si="56"/>
        <v>0</v>
      </c>
      <c r="H84" s="106">
        <f t="shared" si="57"/>
        <v>0</v>
      </c>
      <c r="I84" s="106">
        <f t="shared" si="58"/>
        <v>0</v>
      </c>
      <c r="J84" s="106">
        <f t="shared" si="59"/>
        <v>0</v>
      </c>
      <c r="K84" s="106">
        <f t="shared" si="60"/>
        <v>0</v>
      </c>
      <c r="L84" s="106">
        <f t="shared" si="61"/>
        <v>0</v>
      </c>
      <c r="M84" s="106">
        <f t="shared" si="62"/>
        <v>0</v>
      </c>
      <c r="N84" s="106">
        <f t="shared" si="63"/>
        <v>0</v>
      </c>
      <c r="O84" s="107">
        <f t="shared" si="64"/>
        <v>0</v>
      </c>
    </row>
    <row r="85" spans="1:15" ht="15.75" x14ac:dyDescent="0.25">
      <c r="A85" s="108"/>
      <c r="B85" s="108" t="s">
        <v>66</v>
      </c>
      <c r="C85" s="109">
        <f>SUM(C77:C84)</f>
        <v>0</v>
      </c>
      <c r="D85" s="110">
        <f>SUM(D77:D84)</f>
        <v>0</v>
      </c>
      <c r="E85" s="110">
        <f t="shared" ref="E85:O85" si="65">SUM(E77:E84)</f>
        <v>0</v>
      </c>
      <c r="F85" s="110">
        <f t="shared" si="65"/>
        <v>0</v>
      </c>
      <c r="G85" s="110">
        <f t="shared" si="65"/>
        <v>0</v>
      </c>
      <c r="H85" s="110">
        <f t="shared" si="65"/>
        <v>0</v>
      </c>
      <c r="I85" s="110">
        <f t="shared" si="65"/>
        <v>0</v>
      </c>
      <c r="J85" s="110">
        <f t="shared" si="65"/>
        <v>0</v>
      </c>
      <c r="K85" s="110">
        <f t="shared" si="65"/>
        <v>0</v>
      </c>
      <c r="L85" s="110">
        <f t="shared" si="65"/>
        <v>0</v>
      </c>
      <c r="M85" s="110">
        <f t="shared" si="65"/>
        <v>0</v>
      </c>
      <c r="N85" s="110">
        <f t="shared" si="65"/>
        <v>0</v>
      </c>
      <c r="O85" s="110">
        <f t="shared" si="65"/>
        <v>0</v>
      </c>
    </row>
    <row r="87" spans="1:15" ht="15.75" thickBot="1" x14ac:dyDescent="0.25"/>
    <row r="88" spans="1:15" ht="18.75" thickBot="1" x14ac:dyDescent="0.3">
      <c r="A88" s="98" t="s">
        <v>62</v>
      </c>
      <c r="B88" s="296"/>
      <c r="C88" s="297"/>
      <c r="D88" s="298"/>
      <c r="E88" s="299"/>
      <c r="F88">
        <v>4</v>
      </c>
    </row>
    <row r="89" spans="1:15" ht="31.5" x14ac:dyDescent="0.25">
      <c r="A89" s="33" t="s">
        <v>39</v>
      </c>
      <c r="B89" s="120"/>
      <c r="C89" s="11"/>
    </row>
    <row r="90" spans="1:15" ht="15.75" x14ac:dyDescent="0.25">
      <c r="A90" s="99"/>
      <c r="B90" s="99"/>
      <c r="C90" s="170" t="s">
        <v>63</v>
      </c>
      <c r="D90" s="172" t="s">
        <v>64</v>
      </c>
      <c r="E90" s="100">
        <f>E12</f>
        <v>1012</v>
      </c>
      <c r="F90" s="100">
        <f>G12</f>
        <v>1802</v>
      </c>
      <c r="G90" s="100">
        <f>I12</f>
        <v>2011</v>
      </c>
      <c r="H90" s="100">
        <f>K12</f>
        <v>6012</v>
      </c>
      <c r="I90" s="100">
        <f>M12</f>
        <v>6052</v>
      </c>
      <c r="J90" s="100">
        <f>O12</f>
        <v>7032</v>
      </c>
      <c r="K90" s="100" t="str">
        <f>Q12</f>
        <v>???</v>
      </c>
      <c r="L90" s="100" t="str">
        <f>S12</f>
        <v>???</v>
      </c>
      <c r="M90" s="100" t="str">
        <f>U12</f>
        <v>???</v>
      </c>
      <c r="N90" s="100" t="str">
        <f>W12</f>
        <v>???</v>
      </c>
      <c r="O90" s="101"/>
    </row>
    <row r="91" spans="1:15" ht="30" x14ac:dyDescent="0.25">
      <c r="A91" s="102" t="s">
        <v>48</v>
      </c>
      <c r="B91" s="102" t="s">
        <v>65</v>
      </c>
      <c r="C91" s="171"/>
      <c r="D91" s="173"/>
      <c r="E91" s="295" t="str">
        <f>E13</f>
        <v>Administration</v>
      </c>
      <c r="F91" s="103" t="str">
        <f>G13</f>
        <v>Core Services</v>
      </c>
      <c r="G91" s="103" t="str">
        <f>I13</f>
        <v>Parents as Teachers</v>
      </c>
      <c r="H91" s="103" t="str">
        <f>K13</f>
        <v>Child Care Quality Enhancement</v>
      </c>
      <c r="I91" s="103" t="str">
        <f>M13</f>
        <v>Child Care Training</v>
      </c>
      <c r="J91" s="103" t="str">
        <f>O13</f>
        <v>Child Care Scholarships</v>
      </c>
      <c r="K91" s="103" t="str">
        <f>Q13</f>
        <v>???</v>
      </c>
      <c r="L91" s="103" t="str">
        <f>S13</f>
        <v>???</v>
      </c>
      <c r="M91" s="103" t="str">
        <f>U13</f>
        <v>???</v>
      </c>
      <c r="N91" s="103" t="str">
        <f>W13</f>
        <v>???</v>
      </c>
      <c r="O91" s="104" t="s">
        <v>1</v>
      </c>
    </row>
    <row r="92" spans="1:15" ht="15.75" x14ac:dyDescent="0.25">
      <c r="A92" s="115"/>
      <c r="B92" s="115"/>
      <c r="C92" s="121"/>
      <c r="D92" s="105">
        <f>$B$89*C92</f>
        <v>0</v>
      </c>
      <c r="E92" s="106">
        <f>($B$89*$C92)*E15</f>
        <v>0</v>
      </c>
      <c r="F92" s="106">
        <f>($B$89*$C92)*G15</f>
        <v>0</v>
      </c>
      <c r="G92" s="106">
        <f>($B$89*$C92)*I15</f>
        <v>0</v>
      </c>
      <c r="H92" s="106">
        <f>($B$89*$C92)*K15</f>
        <v>0</v>
      </c>
      <c r="I92" s="106">
        <f>($B$89*$C92)*M15</f>
        <v>0</v>
      </c>
      <c r="J92" s="106">
        <f>($B$89*$C92)*O15</f>
        <v>0</v>
      </c>
      <c r="K92" s="106">
        <f>($B$89*$C92)*Q15</f>
        <v>0</v>
      </c>
      <c r="L92" s="106">
        <f>($B$89*$C92)*S15</f>
        <v>0</v>
      </c>
      <c r="M92" s="106">
        <f>($B$89*$C92)*U15</f>
        <v>0</v>
      </c>
      <c r="N92" s="106">
        <f>($B$89*$C92)*W15</f>
        <v>0</v>
      </c>
      <c r="O92" s="107">
        <f>SUM(E92:N92)</f>
        <v>0</v>
      </c>
    </row>
    <row r="93" spans="1:15" ht="15.75" x14ac:dyDescent="0.25">
      <c r="A93" s="115"/>
      <c r="B93" s="115"/>
      <c r="C93" s="122"/>
      <c r="D93" s="105">
        <f t="shared" ref="D93:D99" si="66">$B$89*C93</f>
        <v>0</v>
      </c>
      <c r="E93" s="106">
        <f t="shared" ref="E93:N93" si="67">($B$89*$C93)*E16</f>
        <v>0</v>
      </c>
      <c r="F93" s="106">
        <f t="shared" ref="F93:F99" si="68">($B$89*$C93)*G16</f>
        <v>0</v>
      </c>
      <c r="G93" s="106">
        <f t="shared" ref="G93:G99" si="69">($B$89*$C93)*I16</f>
        <v>0</v>
      </c>
      <c r="H93" s="106">
        <f t="shared" ref="H93:H99" si="70">($B$89*$C93)*K16</f>
        <v>0</v>
      </c>
      <c r="I93" s="106">
        <f t="shared" ref="I93:I99" si="71">($B$89*$C93)*M16</f>
        <v>0</v>
      </c>
      <c r="J93" s="106">
        <f t="shared" ref="J93:J99" si="72">($B$89*$C93)*O16</f>
        <v>0</v>
      </c>
      <c r="K93" s="106">
        <f t="shared" ref="K93:K99" si="73">($B$89*$C93)*Q16</f>
        <v>0</v>
      </c>
      <c r="L93" s="106">
        <f t="shared" ref="L93:L99" si="74">($B$89*$C93)*S16</f>
        <v>0</v>
      </c>
      <c r="M93" s="106">
        <f t="shared" ref="M93:M99" si="75">($B$89*$C93)*U16</f>
        <v>0</v>
      </c>
      <c r="N93" s="106">
        <f t="shared" ref="N93:N99" si="76">($B$89*$C93)*W16</f>
        <v>0</v>
      </c>
      <c r="O93" s="107">
        <f t="shared" ref="O93:O99" si="77">SUM(E93:N93)</f>
        <v>0</v>
      </c>
    </row>
    <row r="94" spans="1:15" ht="15.75" x14ac:dyDescent="0.25">
      <c r="A94" s="115"/>
      <c r="B94" s="115"/>
      <c r="C94" s="121"/>
      <c r="D94" s="105">
        <f t="shared" si="66"/>
        <v>0</v>
      </c>
      <c r="E94" s="106">
        <f t="shared" ref="E94:N94" si="78">($B$89*$C94)*E17</f>
        <v>0</v>
      </c>
      <c r="F94" s="106">
        <f t="shared" si="68"/>
        <v>0</v>
      </c>
      <c r="G94" s="106">
        <f t="shared" si="69"/>
        <v>0</v>
      </c>
      <c r="H94" s="106">
        <f t="shared" si="70"/>
        <v>0</v>
      </c>
      <c r="I94" s="106">
        <f t="shared" si="71"/>
        <v>0</v>
      </c>
      <c r="J94" s="106">
        <f t="shared" si="72"/>
        <v>0</v>
      </c>
      <c r="K94" s="106">
        <f t="shared" si="73"/>
        <v>0</v>
      </c>
      <c r="L94" s="106">
        <f t="shared" si="74"/>
        <v>0</v>
      </c>
      <c r="M94" s="106">
        <f t="shared" si="75"/>
        <v>0</v>
      </c>
      <c r="N94" s="106">
        <f t="shared" si="76"/>
        <v>0</v>
      </c>
      <c r="O94" s="107">
        <f t="shared" si="77"/>
        <v>0</v>
      </c>
    </row>
    <row r="95" spans="1:15" ht="15.75" x14ac:dyDescent="0.25">
      <c r="A95" s="118"/>
      <c r="B95" s="118"/>
      <c r="C95" s="121"/>
      <c r="D95" s="105">
        <f t="shared" si="66"/>
        <v>0</v>
      </c>
      <c r="E95" s="106">
        <f t="shared" ref="E95:N95" si="79">($B$89*$C95)*E18</f>
        <v>0</v>
      </c>
      <c r="F95" s="106">
        <f t="shared" si="68"/>
        <v>0</v>
      </c>
      <c r="G95" s="106">
        <f t="shared" si="69"/>
        <v>0</v>
      </c>
      <c r="H95" s="106">
        <f t="shared" si="70"/>
        <v>0</v>
      </c>
      <c r="I95" s="106">
        <f t="shared" si="71"/>
        <v>0</v>
      </c>
      <c r="J95" s="106">
        <f t="shared" si="72"/>
        <v>0</v>
      </c>
      <c r="K95" s="106">
        <f t="shared" si="73"/>
        <v>0</v>
      </c>
      <c r="L95" s="106">
        <f t="shared" si="74"/>
        <v>0</v>
      </c>
      <c r="M95" s="106">
        <f t="shared" si="75"/>
        <v>0</v>
      </c>
      <c r="N95" s="106">
        <f t="shared" si="76"/>
        <v>0</v>
      </c>
      <c r="O95" s="107">
        <f t="shared" si="77"/>
        <v>0</v>
      </c>
    </row>
    <row r="96" spans="1:15" ht="15.75" x14ac:dyDescent="0.25">
      <c r="A96" s="118"/>
      <c r="B96" s="118"/>
      <c r="C96" s="121"/>
      <c r="D96" s="105">
        <f t="shared" si="66"/>
        <v>0</v>
      </c>
      <c r="E96" s="106">
        <f t="shared" ref="E96:N96" si="80">($B$89*$C96)*E19</f>
        <v>0</v>
      </c>
      <c r="F96" s="106">
        <f t="shared" si="68"/>
        <v>0</v>
      </c>
      <c r="G96" s="106">
        <f t="shared" si="69"/>
        <v>0</v>
      </c>
      <c r="H96" s="106">
        <f t="shared" si="70"/>
        <v>0</v>
      </c>
      <c r="I96" s="106">
        <f t="shared" si="71"/>
        <v>0</v>
      </c>
      <c r="J96" s="106">
        <f t="shared" si="72"/>
        <v>0</v>
      </c>
      <c r="K96" s="106">
        <f t="shared" si="73"/>
        <v>0</v>
      </c>
      <c r="L96" s="106">
        <f t="shared" si="74"/>
        <v>0</v>
      </c>
      <c r="M96" s="106">
        <f t="shared" si="75"/>
        <v>0</v>
      </c>
      <c r="N96" s="106">
        <f t="shared" si="76"/>
        <v>0</v>
      </c>
      <c r="O96" s="107">
        <f t="shared" si="77"/>
        <v>0</v>
      </c>
    </row>
    <row r="97" spans="1:15" ht="15.75" x14ac:dyDescent="0.25">
      <c r="A97" s="118"/>
      <c r="B97" s="118"/>
      <c r="C97" s="121"/>
      <c r="D97" s="105">
        <f t="shared" si="66"/>
        <v>0</v>
      </c>
      <c r="E97" s="106">
        <f t="shared" ref="E97:N97" si="81">($B$89*$C97)*E20</f>
        <v>0</v>
      </c>
      <c r="F97" s="106">
        <f t="shared" si="68"/>
        <v>0</v>
      </c>
      <c r="G97" s="106">
        <f t="shared" si="69"/>
        <v>0</v>
      </c>
      <c r="H97" s="106">
        <f t="shared" si="70"/>
        <v>0</v>
      </c>
      <c r="I97" s="106">
        <f t="shared" si="71"/>
        <v>0</v>
      </c>
      <c r="J97" s="106">
        <f t="shared" si="72"/>
        <v>0</v>
      </c>
      <c r="K97" s="106">
        <f t="shared" si="73"/>
        <v>0</v>
      </c>
      <c r="L97" s="106">
        <f t="shared" si="74"/>
        <v>0</v>
      </c>
      <c r="M97" s="106">
        <f t="shared" si="75"/>
        <v>0</v>
      </c>
      <c r="N97" s="106">
        <f t="shared" si="76"/>
        <v>0</v>
      </c>
      <c r="O97" s="107">
        <f t="shared" si="77"/>
        <v>0</v>
      </c>
    </row>
    <row r="98" spans="1:15" ht="15.75" x14ac:dyDescent="0.25">
      <c r="A98" s="118"/>
      <c r="B98" s="118"/>
      <c r="C98" s="121"/>
      <c r="D98" s="105">
        <f t="shared" si="66"/>
        <v>0</v>
      </c>
      <c r="E98" s="106">
        <f t="shared" ref="E98:N98" si="82">($B$89*$C98)*E21</f>
        <v>0</v>
      </c>
      <c r="F98" s="106">
        <f t="shared" si="68"/>
        <v>0</v>
      </c>
      <c r="G98" s="106">
        <f t="shared" si="69"/>
        <v>0</v>
      </c>
      <c r="H98" s="106">
        <f t="shared" si="70"/>
        <v>0</v>
      </c>
      <c r="I98" s="106">
        <f t="shared" si="71"/>
        <v>0</v>
      </c>
      <c r="J98" s="106">
        <f t="shared" si="72"/>
        <v>0</v>
      </c>
      <c r="K98" s="106">
        <f t="shared" si="73"/>
        <v>0</v>
      </c>
      <c r="L98" s="106">
        <f t="shared" si="74"/>
        <v>0</v>
      </c>
      <c r="M98" s="106">
        <f t="shared" si="75"/>
        <v>0</v>
      </c>
      <c r="N98" s="106">
        <f t="shared" si="76"/>
        <v>0</v>
      </c>
      <c r="O98" s="107">
        <f t="shared" si="77"/>
        <v>0</v>
      </c>
    </row>
    <row r="99" spans="1:15" ht="15.75" x14ac:dyDescent="0.25">
      <c r="A99" s="118"/>
      <c r="B99" s="118"/>
      <c r="C99" s="121"/>
      <c r="D99" s="105">
        <f t="shared" si="66"/>
        <v>0</v>
      </c>
      <c r="E99" s="106">
        <f t="shared" ref="E99:N99" si="83">($B$89*$C99)*E22</f>
        <v>0</v>
      </c>
      <c r="F99" s="106">
        <f t="shared" si="68"/>
        <v>0</v>
      </c>
      <c r="G99" s="106">
        <f t="shared" si="69"/>
        <v>0</v>
      </c>
      <c r="H99" s="106">
        <f t="shared" si="70"/>
        <v>0</v>
      </c>
      <c r="I99" s="106">
        <f t="shared" si="71"/>
        <v>0</v>
      </c>
      <c r="J99" s="106">
        <f t="shared" si="72"/>
        <v>0</v>
      </c>
      <c r="K99" s="106">
        <f t="shared" si="73"/>
        <v>0</v>
      </c>
      <c r="L99" s="106">
        <f t="shared" si="74"/>
        <v>0</v>
      </c>
      <c r="M99" s="106">
        <f t="shared" si="75"/>
        <v>0</v>
      </c>
      <c r="N99" s="106">
        <f t="shared" si="76"/>
        <v>0</v>
      </c>
      <c r="O99" s="107">
        <f t="shared" si="77"/>
        <v>0</v>
      </c>
    </row>
    <row r="100" spans="1:15" ht="15.75" x14ac:dyDescent="0.25">
      <c r="A100" s="108"/>
      <c r="B100" s="108" t="s">
        <v>66</v>
      </c>
      <c r="C100" s="109">
        <f>SUM(C92:C99)</f>
        <v>0</v>
      </c>
      <c r="D100" s="110">
        <f>SUM(D92:D99)</f>
        <v>0</v>
      </c>
      <c r="E100" s="110">
        <f t="shared" ref="E100:O100" si="84">SUM(E92:E99)</f>
        <v>0</v>
      </c>
      <c r="F100" s="110">
        <f t="shared" si="84"/>
        <v>0</v>
      </c>
      <c r="G100" s="110">
        <f t="shared" si="84"/>
        <v>0</v>
      </c>
      <c r="H100" s="110">
        <f t="shared" si="84"/>
        <v>0</v>
      </c>
      <c r="I100" s="110">
        <f t="shared" si="84"/>
        <v>0</v>
      </c>
      <c r="J100" s="110">
        <f t="shared" si="84"/>
        <v>0</v>
      </c>
      <c r="K100" s="110">
        <f t="shared" si="84"/>
        <v>0</v>
      </c>
      <c r="L100" s="110">
        <f t="shared" si="84"/>
        <v>0</v>
      </c>
      <c r="M100" s="110">
        <f t="shared" si="84"/>
        <v>0</v>
      </c>
      <c r="N100" s="110">
        <f t="shared" si="84"/>
        <v>0</v>
      </c>
      <c r="O100" s="110">
        <f t="shared" si="84"/>
        <v>0</v>
      </c>
    </row>
    <row r="102" spans="1:15" ht="15.75" thickBot="1" x14ac:dyDescent="0.25"/>
    <row r="103" spans="1:15" ht="18.75" thickBot="1" x14ac:dyDescent="0.3">
      <c r="A103" s="98" t="s">
        <v>62</v>
      </c>
      <c r="B103" s="296"/>
      <c r="C103" s="297"/>
      <c r="D103" s="298"/>
      <c r="E103" s="299"/>
      <c r="F103">
        <v>5</v>
      </c>
    </row>
    <row r="104" spans="1:15" ht="31.5" x14ac:dyDescent="0.25">
      <c r="A104" s="33" t="s">
        <v>39</v>
      </c>
      <c r="B104" s="120"/>
      <c r="C104" s="11"/>
    </row>
    <row r="105" spans="1:15" ht="15.75" x14ac:dyDescent="0.25">
      <c r="A105" s="99"/>
      <c r="B105" s="99"/>
      <c r="C105" s="170" t="s">
        <v>63</v>
      </c>
      <c r="D105" s="172" t="s">
        <v>64</v>
      </c>
      <c r="E105" s="100">
        <f>E12</f>
        <v>1012</v>
      </c>
      <c r="F105" s="100">
        <f>G12</f>
        <v>1802</v>
      </c>
      <c r="G105" s="100">
        <f>I12</f>
        <v>2011</v>
      </c>
      <c r="H105" s="100">
        <f>K12</f>
        <v>6012</v>
      </c>
      <c r="I105" s="100">
        <f>M12</f>
        <v>6052</v>
      </c>
      <c r="J105" s="100">
        <f>O12</f>
        <v>7032</v>
      </c>
      <c r="K105" s="100" t="str">
        <f>Q12</f>
        <v>???</v>
      </c>
      <c r="L105" s="100" t="str">
        <f>S12</f>
        <v>???</v>
      </c>
      <c r="M105" s="100" t="str">
        <f>U12</f>
        <v>???</v>
      </c>
      <c r="N105" s="100" t="str">
        <f>W12</f>
        <v>???</v>
      </c>
      <c r="O105" s="101"/>
    </row>
    <row r="106" spans="1:15" ht="47.25" x14ac:dyDescent="0.25">
      <c r="A106" s="102" t="s">
        <v>48</v>
      </c>
      <c r="B106" s="102" t="s">
        <v>65</v>
      </c>
      <c r="C106" s="171"/>
      <c r="D106" s="173"/>
      <c r="E106" s="295" t="str">
        <f>E13</f>
        <v>Administration</v>
      </c>
      <c r="F106" s="103" t="str">
        <f>G13</f>
        <v>Core Services</v>
      </c>
      <c r="G106" s="103" t="str">
        <f>I13</f>
        <v>Parents as Teachers</v>
      </c>
      <c r="H106" s="103" t="str">
        <f>K13</f>
        <v>Child Care Quality Enhancement</v>
      </c>
      <c r="I106" s="103" t="str">
        <f>M13</f>
        <v>Child Care Training</v>
      </c>
      <c r="J106" s="103" t="str">
        <f>O13</f>
        <v>Child Care Scholarships</v>
      </c>
      <c r="K106" s="103" t="str">
        <f>Q13</f>
        <v>???</v>
      </c>
      <c r="L106" s="103" t="str">
        <f>S13</f>
        <v>???</v>
      </c>
      <c r="M106" s="103" t="str">
        <f>U13</f>
        <v>???</v>
      </c>
      <c r="N106" s="103" t="str">
        <f>W13</f>
        <v>???</v>
      </c>
      <c r="O106" s="104" t="s">
        <v>1</v>
      </c>
    </row>
    <row r="107" spans="1:15" ht="15.75" x14ac:dyDescent="0.25">
      <c r="A107" s="115"/>
      <c r="B107" s="115"/>
      <c r="C107" s="121"/>
      <c r="D107" s="105">
        <f>$B$104*C107</f>
        <v>0</v>
      </c>
      <c r="E107" s="106">
        <f>($B$104*$C107)*E15</f>
        <v>0</v>
      </c>
      <c r="F107" s="106">
        <f>($B$104*$C107)*G15</f>
        <v>0</v>
      </c>
      <c r="G107" s="106">
        <f>($B$104*$C107)*I15</f>
        <v>0</v>
      </c>
      <c r="H107" s="106">
        <f>($B$104*$C107)*K15</f>
        <v>0</v>
      </c>
      <c r="I107" s="106">
        <f>($B$104*$C107)*M15</f>
        <v>0</v>
      </c>
      <c r="J107" s="106">
        <f>($B$104*$C107)*O15</f>
        <v>0</v>
      </c>
      <c r="K107" s="106">
        <f>($B$104*$C107)*Q15</f>
        <v>0</v>
      </c>
      <c r="L107" s="106">
        <f>($B$104*$C107)*S15</f>
        <v>0</v>
      </c>
      <c r="M107" s="106">
        <f>($B$104*$C107)*U15</f>
        <v>0</v>
      </c>
      <c r="N107" s="106">
        <f>($B$104*$C107)*W15</f>
        <v>0</v>
      </c>
      <c r="O107" s="107">
        <f>SUM(E107:N107)</f>
        <v>0</v>
      </c>
    </row>
    <row r="108" spans="1:15" ht="15.75" x14ac:dyDescent="0.25">
      <c r="A108" s="115"/>
      <c r="B108" s="115"/>
      <c r="C108" s="122"/>
      <c r="D108" s="105">
        <f t="shared" ref="D108:D114" si="85">$B$104*C108</f>
        <v>0</v>
      </c>
      <c r="E108" s="106">
        <f t="shared" ref="E108:E114" si="86">($B$104*$C108)*E16</f>
        <v>0</v>
      </c>
      <c r="F108" s="106">
        <f t="shared" ref="F108:F114" si="87">($B$104*$C108)*G16</f>
        <v>0</v>
      </c>
      <c r="G108" s="106">
        <f t="shared" ref="G108:G114" si="88">($B$104*$C108)*I16</f>
        <v>0</v>
      </c>
      <c r="H108" s="106">
        <f t="shared" ref="H108:H114" si="89">($B$104*$C108)*K16</f>
        <v>0</v>
      </c>
      <c r="I108" s="106">
        <f t="shared" ref="I108:I114" si="90">($B$104*$C108)*M16</f>
        <v>0</v>
      </c>
      <c r="J108" s="106">
        <f t="shared" ref="J108:J114" si="91">($B$104*$C108)*O16</f>
        <v>0</v>
      </c>
      <c r="K108" s="106">
        <f t="shared" ref="K108:K114" si="92">($B$104*$C108)*Q16</f>
        <v>0</v>
      </c>
      <c r="L108" s="106">
        <f t="shared" ref="L108:L114" si="93">($B$104*$C108)*S16</f>
        <v>0</v>
      </c>
      <c r="M108" s="106">
        <f t="shared" ref="M108:M114" si="94">($B$104*$C108)*U16</f>
        <v>0</v>
      </c>
      <c r="N108" s="106">
        <f t="shared" ref="N108:N114" si="95">($B$104*$C108)*W16</f>
        <v>0</v>
      </c>
      <c r="O108" s="107">
        <f t="shared" ref="O108:O114" si="96">SUM(E108:N108)</f>
        <v>0</v>
      </c>
    </row>
    <row r="109" spans="1:15" ht="15.75" x14ac:dyDescent="0.25">
      <c r="A109" s="115"/>
      <c r="B109" s="115"/>
      <c r="C109" s="121"/>
      <c r="D109" s="105">
        <f t="shared" si="85"/>
        <v>0</v>
      </c>
      <c r="E109" s="106">
        <f t="shared" si="86"/>
        <v>0</v>
      </c>
      <c r="F109" s="106">
        <f t="shared" si="87"/>
        <v>0</v>
      </c>
      <c r="G109" s="106">
        <f t="shared" si="88"/>
        <v>0</v>
      </c>
      <c r="H109" s="106">
        <f t="shared" si="89"/>
        <v>0</v>
      </c>
      <c r="I109" s="106">
        <f t="shared" si="90"/>
        <v>0</v>
      </c>
      <c r="J109" s="106">
        <f t="shared" si="91"/>
        <v>0</v>
      </c>
      <c r="K109" s="106">
        <f t="shared" si="92"/>
        <v>0</v>
      </c>
      <c r="L109" s="106">
        <f t="shared" si="93"/>
        <v>0</v>
      </c>
      <c r="M109" s="106">
        <f t="shared" si="94"/>
        <v>0</v>
      </c>
      <c r="N109" s="106">
        <f t="shared" si="95"/>
        <v>0</v>
      </c>
      <c r="O109" s="107">
        <f t="shared" si="96"/>
        <v>0</v>
      </c>
    </row>
    <row r="110" spans="1:15" ht="15.75" x14ac:dyDescent="0.25">
      <c r="A110" s="118"/>
      <c r="B110" s="118"/>
      <c r="C110" s="121"/>
      <c r="D110" s="105">
        <f t="shared" si="85"/>
        <v>0</v>
      </c>
      <c r="E110" s="106">
        <f t="shared" si="86"/>
        <v>0</v>
      </c>
      <c r="F110" s="106">
        <f t="shared" si="87"/>
        <v>0</v>
      </c>
      <c r="G110" s="106">
        <f t="shared" si="88"/>
        <v>0</v>
      </c>
      <c r="H110" s="106">
        <f t="shared" si="89"/>
        <v>0</v>
      </c>
      <c r="I110" s="106">
        <f t="shared" si="90"/>
        <v>0</v>
      </c>
      <c r="J110" s="106">
        <f t="shared" si="91"/>
        <v>0</v>
      </c>
      <c r="K110" s="106">
        <f t="shared" si="92"/>
        <v>0</v>
      </c>
      <c r="L110" s="106">
        <f t="shared" si="93"/>
        <v>0</v>
      </c>
      <c r="M110" s="106">
        <f t="shared" si="94"/>
        <v>0</v>
      </c>
      <c r="N110" s="106">
        <f t="shared" si="95"/>
        <v>0</v>
      </c>
      <c r="O110" s="107">
        <f t="shared" si="96"/>
        <v>0</v>
      </c>
    </row>
    <row r="111" spans="1:15" ht="15.75" x14ac:dyDescent="0.25">
      <c r="A111" s="118"/>
      <c r="B111" s="118"/>
      <c r="C111" s="121"/>
      <c r="D111" s="105">
        <f t="shared" si="85"/>
        <v>0</v>
      </c>
      <c r="E111" s="106">
        <f t="shared" si="86"/>
        <v>0</v>
      </c>
      <c r="F111" s="106">
        <f t="shared" si="87"/>
        <v>0</v>
      </c>
      <c r="G111" s="106">
        <f t="shared" si="88"/>
        <v>0</v>
      </c>
      <c r="H111" s="106">
        <f t="shared" si="89"/>
        <v>0</v>
      </c>
      <c r="I111" s="106">
        <f t="shared" si="90"/>
        <v>0</v>
      </c>
      <c r="J111" s="106">
        <f t="shared" si="91"/>
        <v>0</v>
      </c>
      <c r="K111" s="106">
        <f t="shared" si="92"/>
        <v>0</v>
      </c>
      <c r="L111" s="106">
        <f t="shared" si="93"/>
        <v>0</v>
      </c>
      <c r="M111" s="106">
        <f t="shared" si="94"/>
        <v>0</v>
      </c>
      <c r="N111" s="106">
        <f t="shared" si="95"/>
        <v>0</v>
      </c>
      <c r="O111" s="107">
        <f t="shared" si="96"/>
        <v>0</v>
      </c>
    </row>
    <row r="112" spans="1:15" ht="15.75" x14ac:dyDescent="0.25">
      <c r="A112" s="118"/>
      <c r="B112" s="118"/>
      <c r="C112" s="121"/>
      <c r="D112" s="105">
        <f t="shared" si="85"/>
        <v>0</v>
      </c>
      <c r="E112" s="106">
        <f t="shared" si="86"/>
        <v>0</v>
      </c>
      <c r="F112" s="106">
        <f t="shared" si="87"/>
        <v>0</v>
      </c>
      <c r="G112" s="106">
        <f t="shared" si="88"/>
        <v>0</v>
      </c>
      <c r="H112" s="106">
        <f t="shared" si="89"/>
        <v>0</v>
      </c>
      <c r="I112" s="106">
        <f t="shared" si="90"/>
        <v>0</v>
      </c>
      <c r="J112" s="106">
        <f t="shared" si="91"/>
        <v>0</v>
      </c>
      <c r="K112" s="106">
        <f t="shared" si="92"/>
        <v>0</v>
      </c>
      <c r="L112" s="106">
        <f t="shared" si="93"/>
        <v>0</v>
      </c>
      <c r="M112" s="106">
        <f t="shared" si="94"/>
        <v>0</v>
      </c>
      <c r="N112" s="106">
        <f t="shared" si="95"/>
        <v>0</v>
      </c>
      <c r="O112" s="107">
        <f t="shared" si="96"/>
        <v>0</v>
      </c>
    </row>
    <row r="113" spans="1:15" ht="15.75" x14ac:dyDescent="0.25">
      <c r="A113" s="118"/>
      <c r="B113" s="118"/>
      <c r="C113" s="121"/>
      <c r="D113" s="105">
        <f t="shared" si="85"/>
        <v>0</v>
      </c>
      <c r="E113" s="106">
        <f t="shared" si="86"/>
        <v>0</v>
      </c>
      <c r="F113" s="106">
        <f t="shared" si="87"/>
        <v>0</v>
      </c>
      <c r="G113" s="106">
        <f t="shared" si="88"/>
        <v>0</v>
      </c>
      <c r="H113" s="106">
        <f t="shared" si="89"/>
        <v>0</v>
      </c>
      <c r="I113" s="106">
        <f t="shared" si="90"/>
        <v>0</v>
      </c>
      <c r="J113" s="106">
        <f t="shared" si="91"/>
        <v>0</v>
      </c>
      <c r="K113" s="106">
        <f t="shared" si="92"/>
        <v>0</v>
      </c>
      <c r="L113" s="106">
        <f t="shared" si="93"/>
        <v>0</v>
      </c>
      <c r="M113" s="106">
        <f t="shared" si="94"/>
        <v>0</v>
      </c>
      <c r="N113" s="106">
        <f t="shared" si="95"/>
        <v>0</v>
      </c>
      <c r="O113" s="107">
        <f t="shared" si="96"/>
        <v>0</v>
      </c>
    </row>
    <row r="114" spans="1:15" ht="15.75" x14ac:dyDescent="0.25">
      <c r="A114" s="118"/>
      <c r="B114" s="118"/>
      <c r="C114" s="121"/>
      <c r="D114" s="105">
        <f t="shared" si="85"/>
        <v>0</v>
      </c>
      <c r="E114" s="106">
        <f t="shared" si="86"/>
        <v>0</v>
      </c>
      <c r="F114" s="106">
        <f t="shared" si="87"/>
        <v>0</v>
      </c>
      <c r="G114" s="106">
        <f t="shared" si="88"/>
        <v>0</v>
      </c>
      <c r="H114" s="106">
        <f t="shared" si="89"/>
        <v>0</v>
      </c>
      <c r="I114" s="106">
        <f t="shared" si="90"/>
        <v>0</v>
      </c>
      <c r="J114" s="106">
        <f t="shared" si="91"/>
        <v>0</v>
      </c>
      <c r="K114" s="106">
        <f t="shared" si="92"/>
        <v>0</v>
      </c>
      <c r="L114" s="106">
        <f t="shared" si="93"/>
        <v>0</v>
      </c>
      <c r="M114" s="106">
        <f t="shared" si="94"/>
        <v>0</v>
      </c>
      <c r="N114" s="106">
        <f t="shared" si="95"/>
        <v>0</v>
      </c>
      <c r="O114" s="107">
        <f t="shared" si="96"/>
        <v>0</v>
      </c>
    </row>
    <row r="115" spans="1:15" ht="15.75" x14ac:dyDescent="0.25">
      <c r="A115" s="108"/>
      <c r="B115" s="108" t="s">
        <v>66</v>
      </c>
      <c r="C115" s="109">
        <f>SUM(C107:C114)</f>
        <v>0</v>
      </c>
      <c r="D115" s="110">
        <f>SUM(D107:D114)</f>
        <v>0</v>
      </c>
      <c r="E115" s="110">
        <f t="shared" ref="E115:O115" si="97">SUM(E107:E114)</f>
        <v>0</v>
      </c>
      <c r="F115" s="110">
        <f t="shared" si="97"/>
        <v>0</v>
      </c>
      <c r="G115" s="110">
        <f t="shared" si="97"/>
        <v>0</v>
      </c>
      <c r="H115" s="110">
        <f t="shared" si="97"/>
        <v>0</v>
      </c>
      <c r="I115" s="110">
        <f t="shared" si="97"/>
        <v>0</v>
      </c>
      <c r="J115" s="110">
        <f t="shared" si="97"/>
        <v>0</v>
      </c>
      <c r="K115" s="110">
        <f t="shared" si="97"/>
        <v>0</v>
      </c>
      <c r="L115" s="110">
        <f t="shared" si="97"/>
        <v>0</v>
      </c>
      <c r="M115" s="110">
        <f t="shared" si="97"/>
        <v>0</v>
      </c>
      <c r="N115" s="110">
        <f t="shared" si="97"/>
        <v>0</v>
      </c>
      <c r="O115" s="110">
        <f t="shared" si="97"/>
        <v>0</v>
      </c>
    </row>
    <row r="117" spans="1:15" ht="15.75" thickBot="1" x14ac:dyDescent="0.25"/>
    <row r="118" spans="1:15" ht="18.75" thickBot="1" x14ac:dyDescent="0.3">
      <c r="A118" s="98" t="s">
        <v>62</v>
      </c>
      <c r="B118" s="296"/>
      <c r="C118" s="297"/>
      <c r="D118" s="298"/>
      <c r="E118" s="299"/>
      <c r="F118">
        <v>6</v>
      </c>
    </row>
    <row r="119" spans="1:15" ht="31.5" x14ac:dyDescent="0.25">
      <c r="A119" s="33" t="s">
        <v>39</v>
      </c>
      <c r="B119" s="120"/>
      <c r="C119" s="11"/>
    </row>
    <row r="120" spans="1:15" ht="15.75" x14ac:dyDescent="0.25">
      <c r="A120" s="99"/>
      <c r="B120" s="99"/>
      <c r="C120" s="170" t="s">
        <v>63</v>
      </c>
      <c r="D120" s="172" t="s">
        <v>64</v>
      </c>
      <c r="E120" s="100">
        <f>E12</f>
        <v>1012</v>
      </c>
      <c r="F120" s="100">
        <f>G12</f>
        <v>1802</v>
      </c>
      <c r="G120" s="100">
        <f>I12</f>
        <v>2011</v>
      </c>
      <c r="H120" s="100">
        <f>K12</f>
        <v>6012</v>
      </c>
      <c r="I120" s="100">
        <f>M12</f>
        <v>6052</v>
      </c>
      <c r="J120" s="100">
        <f>O12</f>
        <v>7032</v>
      </c>
      <c r="K120" s="100" t="str">
        <f>Q12</f>
        <v>???</v>
      </c>
      <c r="L120" s="100" t="str">
        <f>S12</f>
        <v>???</v>
      </c>
      <c r="M120" s="100" t="str">
        <f>U12</f>
        <v>???</v>
      </c>
      <c r="N120" s="100" t="str">
        <f>W12</f>
        <v>???</v>
      </c>
      <c r="O120" s="101"/>
    </row>
    <row r="121" spans="1:15" ht="47.25" x14ac:dyDescent="0.25">
      <c r="A121" s="102" t="s">
        <v>48</v>
      </c>
      <c r="B121" s="102" t="s">
        <v>65</v>
      </c>
      <c r="C121" s="171"/>
      <c r="D121" s="173"/>
      <c r="E121" s="295" t="str">
        <f>E13</f>
        <v>Administration</v>
      </c>
      <c r="F121" s="103" t="str">
        <f>G13</f>
        <v>Core Services</v>
      </c>
      <c r="G121" s="103" t="str">
        <f>I13</f>
        <v>Parents as Teachers</v>
      </c>
      <c r="H121" s="103" t="str">
        <f>K13</f>
        <v>Child Care Quality Enhancement</v>
      </c>
      <c r="I121" s="103" t="str">
        <f>M13</f>
        <v>Child Care Training</v>
      </c>
      <c r="J121" s="103" t="str">
        <f>O13</f>
        <v>Child Care Scholarships</v>
      </c>
      <c r="K121" s="103" t="str">
        <f>Q13</f>
        <v>???</v>
      </c>
      <c r="L121" s="103" t="str">
        <f>S13</f>
        <v>???</v>
      </c>
      <c r="M121" s="103" t="str">
        <f>U13</f>
        <v>???</v>
      </c>
      <c r="N121" s="103" t="str">
        <f>W13</f>
        <v>???</v>
      </c>
      <c r="O121" s="104" t="s">
        <v>1</v>
      </c>
    </row>
    <row r="122" spans="1:15" ht="15.75" x14ac:dyDescent="0.25">
      <c r="A122" s="115"/>
      <c r="B122" s="115"/>
      <c r="C122" s="121"/>
      <c r="D122" s="105">
        <f>$B$119*C122</f>
        <v>0</v>
      </c>
      <c r="E122" s="106">
        <f>($B$119*$C122)*E15</f>
        <v>0</v>
      </c>
      <c r="F122" s="106">
        <f>($B$119*$C122)*G15</f>
        <v>0</v>
      </c>
      <c r="G122" s="106">
        <f>($B$119*$C122)*I15</f>
        <v>0</v>
      </c>
      <c r="H122" s="106">
        <f>($B$119*$C122)*K15</f>
        <v>0</v>
      </c>
      <c r="I122" s="106">
        <f>($B$119*$C122)*M15</f>
        <v>0</v>
      </c>
      <c r="J122" s="106">
        <f>($B$119*$C122)*O15</f>
        <v>0</v>
      </c>
      <c r="K122" s="106">
        <f>($B$119*$C122)*Q15</f>
        <v>0</v>
      </c>
      <c r="L122" s="106">
        <f>($B$119*$C122)*S15</f>
        <v>0</v>
      </c>
      <c r="M122" s="106">
        <f>($B$119*$C122)*U15</f>
        <v>0</v>
      </c>
      <c r="N122" s="106">
        <f>($B$119*$C122)*W15</f>
        <v>0</v>
      </c>
      <c r="O122" s="107">
        <f>SUM(E122:N122)</f>
        <v>0</v>
      </c>
    </row>
    <row r="123" spans="1:15" ht="15.75" x14ac:dyDescent="0.25">
      <c r="A123" s="115"/>
      <c r="B123" s="115"/>
      <c r="C123" s="122"/>
      <c r="D123" s="105">
        <f t="shared" ref="D123:D129" si="98">$B$119*C123</f>
        <v>0</v>
      </c>
      <c r="E123" s="106">
        <f t="shared" ref="E123:E129" si="99">($B$119*$C123)*E16</f>
        <v>0</v>
      </c>
      <c r="F123" s="106">
        <f t="shared" ref="F123:F129" si="100">($B$119*$C123)*G16</f>
        <v>0</v>
      </c>
      <c r="G123" s="106">
        <f t="shared" ref="G123:G129" si="101">($B$119*$C123)*I16</f>
        <v>0</v>
      </c>
      <c r="H123" s="106">
        <f t="shared" ref="H123:H129" si="102">($B$119*$C123)*K16</f>
        <v>0</v>
      </c>
      <c r="I123" s="106">
        <f t="shared" ref="I123:I129" si="103">($B$119*$C123)*M16</f>
        <v>0</v>
      </c>
      <c r="J123" s="106">
        <f t="shared" ref="J123:J129" si="104">($B$119*$C123)*O16</f>
        <v>0</v>
      </c>
      <c r="K123" s="106">
        <f t="shared" ref="K123:K129" si="105">($B$119*$C123)*Q16</f>
        <v>0</v>
      </c>
      <c r="L123" s="106">
        <f t="shared" ref="L123:L129" si="106">($B$119*$C123)*S16</f>
        <v>0</v>
      </c>
      <c r="M123" s="106">
        <f t="shared" ref="M123:M129" si="107">($B$119*$C123)*U16</f>
        <v>0</v>
      </c>
      <c r="N123" s="106">
        <f t="shared" ref="N123:N129" si="108">($B$119*$C123)*W16</f>
        <v>0</v>
      </c>
      <c r="O123" s="107">
        <f t="shared" ref="O123:O129" si="109">SUM(E123:N123)</f>
        <v>0</v>
      </c>
    </row>
    <row r="124" spans="1:15" ht="15.75" x14ac:dyDescent="0.25">
      <c r="A124" s="115"/>
      <c r="B124" s="115"/>
      <c r="C124" s="121"/>
      <c r="D124" s="105">
        <f t="shared" si="98"/>
        <v>0</v>
      </c>
      <c r="E124" s="106">
        <f t="shared" si="99"/>
        <v>0</v>
      </c>
      <c r="F124" s="106">
        <f t="shared" si="100"/>
        <v>0</v>
      </c>
      <c r="G124" s="106">
        <f t="shared" si="101"/>
        <v>0</v>
      </c>
      <c r="H124" s="106">
        <f t="shared" si="102"/>
        <v>0</v>
      </c>
      <c r="I124" s="106">
        <f t="shared" si="103"/>
        <v>0</v>
      </c>
      <c r="J124" s="106">
        <f t="shared" si="104"/>
        <v>0</v>
      </c>
      <c r="K124" s="106">
        <f t="shared" si="105"/>
        <v>0</v>
      </c>
      <c r="L124" s="106">
        <f t="shared" si="106"/>
        <v>0</v>
      </c>
      <c r="M124" s="106">
        <f t="shared" si="107"/>
        <v>0</v>
      </c>
      <c r="N124" s="106">
        <f t="shared" si="108"/>
        <v>0</v>
      </c>
      <c r="O124" s="107">
        <f t="shared" si="109"/>
        <v>0</v>
      </c>
    </row>
    <row r="125" spans="1:15" ht="15.75" x14ac:dyDescent="0.25">
      <c r="A125" s="118"/>
      <c r="B125" s="118"/>
      <c r="C125" s="121"/>
      <c r="D125" s="105">
        <f t="shared" si="98"/>
        <v>0</v>
      </c>
      <c r="E125" s="106">
        <f t="shared" si="99"/>
        <v>0</v>
      </c>
      <c r="F125" s="106">
        <f t="shared" si="100"/>
        <v>0</v>
      </c>
      <c r="G125" s="106">
        <f t="shared" si="101"/>
        <v>0</v>
      </c>
      <c r="H125" s="106">
        <f t="shared" si="102"/>
        <v>0</v>
      </c>
      <c r="I125" s="106">
        <f t="shared" si="103"/>
        <v>0</v>
      </c>
      <c r="J125" s="106">
        <f t="shared" si="104"/>
        <v>0</v>
      </c>
      <c r="K125" s="106">
        <f t="shared" si="105"/>
        <v>0</v>
      </c>
      <c r="L125" s="106">
        <f t="shared" si="106"/>
        <v>0</v>
      </c>
      <c r="M125" s="106">
        <f t="shared" si="107"/>
        <v>0</v>
      </c>
      <c r="N125" s="106">
        <f t="shared" si="108"/>
        <v>0</v>
      </c>
      <c r="O125" s="107">
        <f t="shared" si="109"/>
        <v>0</v>
      </c>
    </row>
    <row r="126" spans="1:15" ht="15.75" x14ac:dyDescent="0.25">
      <c r="A126" s="118"/>
      <c r="B126" s="118"/>
      <c r="C126" s="121"/>
      <c r="D126" s="105">
        <f t="shared" si="98"/>
        <v>0</v>
      </c>
      <c r="E126" s="106">
        <f t="shared" si="99"/>
        <v>0</v>
      </c>
      <c r="F126" s="106">
        <f t="shared" si="100"/>
        <v>0</v>
      </c>
      <c r="G126" s="106">
        <f t="shared" si="101"/>
        <v>0</v>
      </c>
      <c r="H126" s="106">
        <f t="shared" si="102"/>
        <v>0</v>
      </c>
      <c r="I126" s="106">
        <f t="shared" si="103"/>
        <v>0</v>
      </c>
      <c r="J126" s="106">
        <f t="shared" si="104"/>
        <v>0</v>
      </c>
      <c r="K126" s="106">
        <f t="shared" si="105"/>
        <v>0</v>
      </c>
      <c r="L126" s="106">
        <f t="shared" si="106"/>
        <v>0</v>
      </c>
      <c r="M126" s="106">
        <f t="shared" si="107"/>
        <v>0</v>
      </c>
      <c r="N126" s="106">
        <f t="shared" si="108"/>
        <v>0</v>
      </c>
      <c r="O126" s="107">
        <f t="shared" si="109"/>
        <v>0</v>
      </c>
    </row>
    <row r="127" spans="1:15" ht="15.75" x14ac:dyDescent="0.25">
      <c r="A127" s="118"/>
      <c r="B127" s="118"/>
      <c r="C127" s="121"/>
      <c r="D127" s="105">
        <f t="shared" si="98"/>
        <v>0</v>
      </c>
      <c r="E127" s="106">
        <f t="shared" si="99"/>
        <v>0</v>
      </c>
      <c r="F127" s="106">
        <f t="shared" si="100"/>
        <v>0</v>
      </c>
      <c r="G127" s="106">
        <f t="shared" si="101"/>
        <v>0</v>
      </c>
      <c r="H127" s="106">
        <f t="shared" si="102"/>
        <v>0</v>
      </c>
      <c r="I127" s="106">
        <f t="shared" si="103"/>
        <v>0</v>
      </c>
      <c r="J127" s="106">
        <f t="shared" si="104"/>
        <v>0</v>
      </c>
      <c r="K127" s="106">
        <f t="shared" si="105"/>
        <v>0</v>
      </c>
      <c r="L127" s="106">
        <f t="shared" si="106"/>
        <v>0</v>
      </c>
      <c r="M127" s="106">
        <f t="shared" si="107"/>
        <v>0</v>
      </c>
      <c r="N127" s="106">
        <f t="shared" si="108"/>
        <v>0</v>
      </c>
      <c r="O127" s="107">
        <f t="shared" si="109"/>
        <v>0</v>
      </c>
    </row>
    <row r="128" spans="1:15" ht="15.75" x14ac:dyDescent="0.25">
      <c r="A128" s="118"/>
      <c r="B128" s="118"/>
      <c r="C128" s="121"/>
      <c r="D128" s="105">
        <f t="shared" si="98"/>
        <v>0</v>
      </c>
      <c r="E128" s="106">
        <f t="shared" si="99"/>
        <v>0</v>
      </c>
      <c r="F128" s="106">
        <f t="shared" si="100"/>
        <v>0</v>
      </c>
      <c r="G128" s="106">
        <f t="shared" si="101"/>
        <v>0</v>
      </c>
      <c r="H128" s="106">
        <f t="shared" si="102"/>
        <v>0</v>
      </c>
      <c r="I128" s="106">
        <f t="shared" si="103"/>
        <v>0</v>
      </c>
      <c r="J128" s="106">
        <f t="shared" si="104"/>
        <v>0</v>
      </c>
      <c r="K128" s="106">
        <f t="shared" si="105"/>
        <v>0</v>
      </c>
      <c r="L128" s="106">
        <f t="shared" si="106"/>
        <v>0</v>
      </c>
      <c r="M128" s="106">
        <f t="shared" si="107"/>
        <v>0</v>
      </c>
      <c r="N128" s="106">
        <f t="shared" si="108"/>
        <v>0</v>
      </c>
      <c r="O128" s="107">
        <f t="shared" si="109"/>
        <v>0</v>
      </c>
    </row>
    <row r="129" spans="1:15" ht="15.75" x14ac:dyDescent="0.25">
      <c r="A129" s="118"/>
      <c r="B129" s="118"/>
      <c r="C129" s="121"/>
      <c r="D129" s="105">
        <f t="shared" si="98"/>
        <v>0</v>
      </c>
      <c r="E129" s="106">
        <f t="shared" si="99"/>
        <v>0</v>
      </c>
      <c r="F129" s="106">
        <f t="shared" si="100"/>
        <v>0</v>
      </c>
      <c r="G129" s="106">
        <f t="shared" si="101"/>
        <v>0</v>
      </c>
      <c r="H129" s="106">
        <f t="shared" si="102"/>
        <v>0</v>
      </c>
      <c r="I129" s="106">
        <f t="shared" si="103"/>
        <v>0</v>
      </c>
      <c r="J129" s="106">
        <f t="shared" si="104"/>
        <v>0</v>
      </c>
      <c r="K129" s="106">
        <f t="shared" si="105"/>
        <v>0</v>
      </c>
      <c r="L129" s="106">
        <f t="shared" si="106"/>
        <v>0</v>
      </c>
      <c r="M129" s="106">
        <f t="shared" si="107"/>
        <v>0</v>
      </c>
      <c r="N129" s="106">
        <f t="shared" si="108"/>
        <v>0</v>
      </c>
      <c r="O129" s="107">
        <f t="shared" si="109"/>
        <v>0</v>
      </c>
    </row>
    <row r="130" spans="1:15" ht="15.75" x14ac:dyDescent="0.25">
      <c r="A130" s="108"/>
      <c r="B130" s="108" t="s">
        <v>66</v>
      </c>
      <c r="C130" s="109">
        <f>SUM(C122:C129)</f>
        <v>0</v>
      </c>
      <c r="D130" s="110">
        <f>SUM(D122:D129)</f>
        <v>0</v>
      </c>
      <c r="E130" s="110">
        <f t="shared" ref="E130:O130" si="110">SUM(E122:E129)</f>
        <v>0</v>
      </c>
      <c r="F130" s="110">
        <f t="shared" si="110"/>
        <v>0</v>
      </c>
      <c r="G130" s="110">
        <f t="shared" si="110"/>
        <v>0</v>
      </c>
      <c r="H130" s="110">
        <f t="shared" si="110"/>
        <v>0</v>
      </c>
      <c r="I130" s="110">
        <f t="shared" si="110"/>
        <v>0</v>
      </c>
      <c r="J130" s="110">
        <f t="shared" si="110"/>
        <v>0</v>
      </c>
      <c r="K130" s="110">
        <f t="shared" si="110"/>
        <v>0</v>
      </c>
      <c r="L130" s="110">
        <f t="shared" si="110"/>
        <v>0</v>
      </c>
      <c r="M130" s="110">
        <f t="shared" si="110"/>
        <v>0</v>
      </c>
      <c r="N130" s="110">
        <f t="shared" si="110"/>
        <v>0</v>
      </c>
      <c r="O130" s="110">
        <f t="shared" si="110"/>
        <v>0</v>
      </c>
    </row>
    <row r="132" spans="1:15" ht="15.75" thickBot="1" x14ac:dyDescent="0.25"/>
    <row r="133" spans="1:15" ht="18.75" thickBot="1" x14ac:dyDescent="0.3">
      <c r="A133" s="98" t="s">
        <v>62</v>
      </c>
      <c r="B133" s="296"/>
      <c r="C133" s="297"/>
      <c r="D133" s="298"/>
      <c r="E133" s="299"/>
      <c r="F133">
        <v>7</v>
      </c>
    </row>
    <row r="134" spans="1:15" ht="31.5" x14ac:dyDescent="0.25">
      <c r="A134" s="33" t="s">
        <v>39</v>
      </c>
      <c r="B134" s="120"/>
      <c r="C134" s="11"/>
    </row>
    <row r="135" spans="1:15" ht="15.75" x14ac:dyDescent="0.25">
      <c r="A135" s="99"/>
      <c r="B135" s="99"/>
      <c r="C135" s="170" t="s">
        <v>63</v>
      </c>
      <c r="D135" s="172" t="s">
        <v>64</v>
      </c>
      <c r="E135" s="100">
        <f>E12</f>
        <v>1012</v>
      </c>
      <c r="F135" s="100">
        <f>G12</f>
        <v>1802</v>
      </c>
      <c r="G135" s="100">
        <f>I12</f>
        <v>2011</v>
      </c>
      <c r="H135" s="100">
        <f>K12</f>
        <v>6012</v>
      </c>
      <c r="I135" s="100">
        <f>M12</f>
        <v>6052</v>
      </c>
      <c r="J135" s="100">
        <f>O12</f>
        <v>7032</v>
      </c>
      <c r="K135" s="100" t="str">
        <f>Q12</f>
        <v>???</v>
      </c>
      <c r="L135" s="100" t="str">
        <f>S12</f>
        <v>???</v>
      </c>
      <c r="M135" s="100" t="str">
        <f>U12</f>
        <v>???</v>
      </c>
      <c r="N135" s="100" t="str">
        <f>W12</f>
        <v>???</v>
      </c>
      <c r="O135" s="101"/>
    </row>
    <row r="136" spans="1:15" ht="47.25" x14ac:dyDescent="0.25">
      <c r="A136" s="102" t="s">
        <v>48</v>
      </c>
      <c r="B136" s="102" t="s">
        <v>65</v>
      </c>
      <c r="C136" s="171"/>
      <c r="D136" s="173"/>
      <c r="E136" s="295" t="str">
        <f>E13</f>
        <v>Administration</v>
      </c>
      <c r="F136" s="103" t="str">
        <f>G13</f>
        <v>Core Services</v>
      </c>
      <c r="G136" s="103" t="str">
        <f>I13</f>
        <v>Parents as Teachers</v>
      </c>
      <c r="H136" s="103" t="str">
        <f>K13</f>
        <v>Child Care Quality Enhancement</v>
      </c>
      <c r="I136" s="103" t="str">
        <f>M13</f>
        <v>Child Care Training</v>
      </c>
      <c r="J136" s="103" t="str">
        <f>O13</f>
        <v>Child Care Scholarships</v>
      </c>
      <c r="K136" s="103" t="str">
        <f>Q13</f>
        <v>???</v>
      </c>
      <c r="L136" s="103" t="str">
        <f>S13</f>
        <v>???</v>
      </c>
      <c r="M136" s="103" t="str">
        <f>U13</f>
        <v>???</v>
      </c>
      <c r="N136" s="103" t="str">
        <f>W13</f>
        <v>???</v>
      </c>
      <c r="O136" s="104" t="s">
        <v>1</v>
      </c>
    </row>
    <row r="137" spans="1:15" ht="15.75" x14ac:dyDescent="0.25">
      <c r="A137" s="115"/>
      <c r="B137" s="115"/>
      <c r="C137" s="121"/>
      <c r="D137" s="105">
        <f>$B$134*C137</f>
        <v>0</v>
      </c>
      <c r="E137" s="106">
        <f>($B$134*$C137)*E15</f>
        <v>0</v>
      </c>
      <c r="F137" s="106">
        <f>($B$134*$C137)*G15</f>
        <v>0</v>
      </c>
      <c r="G137" s="106">
        <f>($B$134*$C137)*I15</f>
        <v>0</v>
      </c>
      <c r="H137" s="106">
        <f>($B$134*$C137)*K15</f>
        <v>0</v>
      </c>
      <c r="I137" s="106">
        <f>($B$134*$C137)*M15</f>
        <v>0</v>
      </c>
      <c r="J137" s="106">
        <f>($B$134*$C137)*O15</f>
        <v>0</v>
      </c>
      <c r="K137" s="106">
        <f>($B$134*$C137)*Q15</f>
        <v>0</v>
      </c>
      <c r="L137" s="106">
        <f>($B$134*$C137)*S15</f>
        <v>0</v>
      </c>
      <c r="M137" s="106">
        <f>($B$134*$C137)*U15</f>
        <v>0</v>
      </c>
      <c r="N137" s="106">
        <f>($B$134*$C137)*W15</f>
        <v>0</v>
      </c>
      <c r="O137" s="107">
        <f>SUM(E137:N137)</f>
        <v>0</v>
      </c>
    </row>
    <row r="138" spans="1:15" ht="15.75" x14ac:dyDescent="0.25">
      <c r="A138" s="115"/>
      <c r="B138" s="115"/>
      <c r="C138" s="122"/>
      <c r="D138" s="105">
        <f t="shared" ref="D138:D144" si="111">$B$134*C138</f>
        <v>0</v>
      </c>
      <c r="E138" s="106">
        <f t="shared" ref="E138:E144" si="112">($B$134*$C138)*E16</f>
        <v>0</v>
      </c>
      <c r="F138" s="106">
        <f t="shared" ref="F138:F144" si="113">($B$134*$C138)*G16</f>
        <v>0</v>
      </c>
      <c r="G138" s="106">
        <f t="shared" ref="G138:G144" si="114">($B$134*$C138)*I16</f>
        <v>0</v>
      </c>
      <c r="H138" s="106">
        <f t="shared" ref="H138:H144" si="115">($B$134*$C138)*K16</f>
        <v>0</v>
      </c>
      <c r="I138" s="106">
        <f t="shared" ref="I138:I144" si="116">($B$134*$C138)*M16</f>
        <v>0</v>
      </c>
      <c r="J138" s="106">
        <f t="shared" ref="J138:J144" si="117">($B$134*$C138)*O16</f>
        <v>0</v>
      </c>
      <c r="K138" s="106">
        <f t="shared" ref="K138:K144" si="118">($B$134*$C138)*Q16</f>
        <v>0</v>
      </c>
      <c r="L138" s="106">
        <f t="shared" ref="L138:L144" si="119">($B$134*$C138)*S16</f>
        <v>0</v>
      </c>
      <c r="M138" s="106">
        <f t="shared" ref="M138:M144" si="120">($B$134*$C138)*U16</f>
        <v>0</v>
      </c>
      <c r="N138" s="106">
        <f t="shared" ref="N138:N144" si="121">($B$134*$C138)*W16</f>
        <v>0</v>
      </c>
      <c r="O138" s="107">
        <f t="shared" ref="O138:O144" si="122">SUM(E138:N138)</f>
        <v>0</v>
      </c>
    </row>
    <row r="139" spans="1:15" ht="15.75" x14ac:dyDescent="0.25">
      <c r="A139" s="115"/>
      <c r="B139" s="115"/>
      <c r="C139" s="121"/>
      <c r="D139" s="105">
        <f t="shared" si="111"/>
        <v>0</v>
      </c>
      <c r="E139" s="106">
        <f t="shared" si="112"/>
        <v>0</v>
      </c>
      <c r="F139" s="106">
        <f t="shared" si="113"/>
        <v>0</v>
      </c>
      <c r="G139" s="106">
        <f t="shared" si="114"/>
        <v>0</v>
      </c>
      <c r="H139" s="106">
        <f t="shared" si="115"/>
        <v>0</v>
      </c>
      <c r="I139" s="106">
        <f t="shared" si="116"/>
        <v>0</v>
      </c>
      <c r="J139" s="106">
        <f t="shared" si="117"/>
        <v>0</v>
      </c>
      <c r="K139" s="106">
        <f t="shared" si="118"/>
        <v>0</v>
      </c>
      <c r="L139" s="106">
        <f t="shared" si="119"/>
        <v>0</v>
      </c>
      <c r="M139" s="106">
        <f t="shared" si="120"/>
        <v>0</v>
      </c>
      <c r="N139" s="106">
        <f t="shared" si="121"/>
        <v>0</v>
      </c>
      <c r="O139" s="107">
        <f t="shared" si="122"/>
        <v>0</v>
      </c>
    </row>
    <row r="140" spans="1:15" ht="15.75" x14ac:dyDescent="0.25">
      <c r="A140" s="118"/>
      <c r="B140" s="118"/>
      <c r="C140" s="121"/>
      <c r="D140" s="105">
        <f t="shared" si="111"/>
        <v>0</v>
      </c>
      <c r="E140" s="106">
        <f t="shared" si="112"/>
        <v>0</v>
      </c>
      <c r="F140" s="106">
        <f t="shared" si="113"/>
        <v>0</v>
      </c>
      <c r="G140" s="106">
        <f t="shared" si="114"/>
        <v>0</v>
      </c>
      <c r="H140" s="106">
        <f t="shared" si="115"/>
        <v>0</v>
      </c>
      <c r="I140" s="106">
        <f t="shared" si="116"/>
        <v>0</v>
      </c>
      <c r="J140" s="106">
        <f t="shared" si="117"/>
        <v>0</v>
      </c>
      <c r="K140" s="106">
        <f t="shared" si="118"/>
        <v>0</v>
      </c>
      <c r="L140" s="106">
        <f t="shared" si="119"/>
        <v>0</v>
      </c>
      <c r="M140" s="106">
        <f t="shared" si="120"/>
        <v>0</v>
      </c>
      <c r="N140" s="106">
        <f t="shared" si="121"/>
        <v>0</v>
      </c>
      <c r="O140" s="107">
        <f t="shared" si="122"/>
        <v>0</v>
      </c>
    </row>
    <row r="141" spans="1:15" ht="15.75" x14ac:dyDescent="0.25">
      <c r="A141" s="118"/>
      <c r="B141" s="118"/>
      <c r="C141" s="121"/>
      <c r="D141" s="105">
        <f t="shared" si="111"/>
        <v>0</v>
      </c>
      <c r="E141" s="106">
        <f t="shared" si="112"/>
        <v>0</v>
      </c>
      <c r="F141" s="106">
        <f t="shared" si="113"/>
        <v>0</v>
      </c>
      <c r="G141" s="106">
        <f t="shared" si="114"/>
        <v>0</v>
      </c>
      <c r="H141" s="106">
        <f t="shared" si="115"/>
        <v>0</v>
      </c>
      <c r="I141" s="106">
        <f t="shared" si="116"/>
        <v>0</v>
      </c>
      <c r="J141" s="106">
        <f t="shared" si="117"/>
        <v>0</v>
      </c>
      <c r="K141" s="106">
        <f t="shared" si="118"/>
        <v>0</v>
      </c>
      <c r="L141" s="106">
        <f t="shared" si="119"/>
        <v>0</v>
      </c>
      <c r="M141" s="106">
        <f t="shared" si="120"/>
        <v>0</v>
      </c>
      <c r="N141" s="106">
        <f t="shared" si="121"/>
        <v>0</v>
      </c>
      <c r="O141" s="107">
        <f t="shared" si="122"/>
        <v>0</v>
      </c>
    </row>
    <row r="142" spans="1:15" ht="15.75" x14ac:dyDescent="0.25">
      <c r="A142" s="118"/>
      <c r="B142" s="118"/>
      <c r="C142" s="121"/>
      <c r="D142" s="105">
        <f t="shared" si="111"/>
        <v>0</v>
      </c>
      <c r="E142" s="106">
        <f t="shared" si="112"/>
        <v>0</v>
      </c>
      <c r="F142" s="106">
        <f t="shared" si="113"/>
        <v>0</v>
      </c>
      <c r="G142" s="106">
        <f t="shared" si="114"/>
        <v>0</v>
      </c>
      <c r="H142" s="106">
        <f t="shared" si="115"/>
        <v>0</v>
      </c>
      <c r="I142" s="106">
        <f t="shared" si="116"/>
        <v>0</v>
      </c>
      <c r="J142" s="106">
        <f t="shared" si="117"/>
        <v>0</v>
      </c>
      <c r="K142" s="106">
        <f t="shared" si="118"/>
        <v>0</v>
      </c>
      <c r="L142" s="106">
        <f t="shared" si="119"/>
        <v>0</v>
      </c>
      <c r="M142" s="106">
        <f t="shared" si="120"/>
        <v>0</v>
      </c>
      <c r="N142" s="106">
        <f t="shared" si="121"/>
        <v>0</v>
      </c>
      <c r="O142" s="107">
        <f t="shared" si="122"/>
        <v>0</v>
      </c>
    </row>
    <row r="143" spans="1:15" ht="15.75" x14ac:dyDescent="0.25">
      <c r="A143" s="118"/>
      <c r="B143" s="118"/>
      <c r="C143" s="121"/>
      <c r="D143" s="105">
        <f t="shared" si="111"/>
        <v>0</v>
      </c>
      <c r="E143" s="106">
        <f t="shared" si="112"/>
        <v>0</v>
      </c>
      <c r="F143" s="106">
        <f t="shared" si="113"/>
        <v>0</v>
      </c>
      <c r="G143" s="106">
        <f t="shared" si="114"/>
        <v>0</v>
      </c>
      <c r="H143" s="106">
        <f t="shared" si="115"/>
        <v>0</v>
      </c>
      <c r="I143" s="106">
        <f t="shared" si="116"/>
        <v>0</v>
      </c>
      <c r="J143" s="106">
        <f t="shared" si="117"/>
        <v>0</v>
      </c>
      <c r="K143" s="106">
        <f t="shared" si="118"/>
        <v>0</v>
      </c>
      <c r="L143" s="106">
        <f t="shared" si="119"/>
        <v>0</v>
      </c>
      <c r="M143" s="106">
        <f t="shared" si="120"/>
        <v>0</v>
      </c>
      <c r="N143" s="106">
        <f t="shared" si="121"/>
        <v>0</v>
      </c>
      <c r="O143" s="107">
        <f t="shared" si="122"/>
        <v>0</v>
      </c>
    </row>
    <row r="144" spans="1:15" ht="15.75" x14ac:dyDescent="0.25">
      <c r="A144" s="118"/>
      <c r="B144" s="118"/>
      <c r="C144" s="121"/>
      <c r="D144" s="105">
        <f t="shared" si="111"/>
        <v>0</v>
      </c>
      <c r="E144" s="106">
        <f t="shared" si="112"/>
        <v>0</v>
      </c>
      <c r="F144" s="106">
        <f t="shared" si="113"/>
        <v>0</v>
      </c>
      <c r="G144" s="106">
        <f t="shared" si="114"/>
        <v>0</v>
      </c>
      <c r="H144" s="106">
        <f t="shared" si="115"/>
        <v>0</v>
      </c>
      <c r="I144" s="106">
        <f t="shared" si="116"/>
        <v>0</v>
      </c>
      <c r="J144" s="106">
        <f t="shared" si="117"/>
        <v>0</v>
      </c>
      <c r="K144" s="106">
        <f t="shared" si="118"/>
        <v>0</v>
      </c>
      <c r="L144" s="106">
        <f t="shared" si="119"/>
        <v>0</v>
      </c>
      <c r="M144" s="106">
        <f t="shared" si="120"/>
        <v>0</v>
      </c>
      <c r="N144" s="106">
        <f t="shared" si="121"/>
        <v>0</v>
      </c>
      <c r="O144" s="107">
        <f t="shared" si="122"/>
        <v>0</v>
      </c>
    </row>
    <row r="145" spans="1:15" ht="15.75" x14ac:dyDescent="0.25">
      <c r="A145" s="108"/>
      <c r="B145" s="108" t="s">
        <v>66</v>
      </c>
      <c r="C145" s="109">
        <f>SUM(C137:C144)</f>
        <v>0</v>
      </c>
      <c r="D145" s="110">
        <f>SUM(D137:D144)</f>
        <v>0</v>
      </c>
      <c r="E145" s="110">
        <f t="shared" ref="E145:O145" si="123">SUM(E137:E144)</f>
        <v>0</v>
      </c>
      <c r="F145" s="110">
        <f t="shared" si="123"/>
        <v>0</v>
      </c>
      <c r="G145" s="110">
        <f t="shared" si="123"/>
        <v>0</v>
      </c>
      <c r="H145" s="110">
        <f t="shared" si="123"/>
        <v>0</v>
      </c>
      <c r="I145" s="110">
        <f t="shared" si="123"/>
        <v>0</v>
      </c>
      <c r="J145" s="110">
        <f t="shared" si="123"/>
        <v>0</v>
      </c>
      <c r="K145" s="110">
        <f t="shared" si="123"/>
        <v>0</v>
      </c>
      <c r="L145" s="110">
        <f t="shared" si="123"/>
        <v>0</v>
      </c>
      <c r="M145" s="110">
        <f t="shared" si="123"/>
        <v>0</v>
      </c>
      <c r="N145" s="110">
        <f t="shared" si="123"/>
        <v>0</v>
      </c>
      <c r="O145" s="110">
        <f t="shared" si="123"/>
        <v>0</v>
      </c>
    </row>
    <row r="146" spans="1:15" ht="15.75" x14ac:dyDescent="0.25">
      <c r="A146" s="300"/>
      <c r="B146" s="300"/>
      <c r="C146" s="301"/>
      <c r="D146" s="302"/>
      <c r="E146" s="302"/>
      <c r="F146" s="302"/>
      <c r="G146" s="302"/>
      <c r="H146" s="302"/>
      <c r="I146" s="302"/>
      <c r="J146" s="302"/>
      <c r="K146" s="302"/>
      <c r="L146" s="302"/>
      <c r="M146" s="302"/>
      <c r="N146" s="302"/>
      <c r="O146" s="302"/>
    </row>
    <row r="147" spans="1:15" ht="15.75" thickBot="1" x14ac:dyDescent="0.25"/>
    <row r="148" spans="1:15" ht="18.75" thickBot="1" x14ac:dyDescent="0.3">
      <c r="A148" s="98" t="s">
        <v>62</v>
      </c>
      <c r="B148" s="296"/>
      <c r="C148" s="297"/>
      <c r="D148" s="298"/>
      <c r="E148" s="299"/>
      <c r="F148">
        <v>8</v>
      </c>
    </row>
    <row r="149" spans="1:15" ht="31.5" x14ac:dyDescent="0.25">
      <c r="A149" s="33" t="s">
        <v>39</v>
      </c>
      <c r="B149" s="120"/>
      <c r="C149" s="11"/>
    </row>
    <row r="150" spans="1:15" ht="15.75" x14ac:dyDescent="0.25">
      <c r="A150" s="99"/>
      <c r="B150" s="99"/>
      <c r="C150" s="170" t="s">
        <v>63</v>
      </c>
      <c r="D150" s="172" t="s">
        <v>64</v>
      </c>
      <c r="E150" s="100">
        <f>E12</f>
        <v>1012</v>
      </c>
      <c r="F150" s="100">
        <f>G12</f>
        <v>1802</v>
      </c>
      <c r="G150" s="100">
        <f>I12</f>
        <v>2011</v>
      </c>
      <c r="H150" s="100">
        <f>K12</f>
        <v>6012</v>
      </c>
      <c r="I150" s="100">
        <f>M12</f>
        <v>6052</v>
      </c>
      <c r="J150" s="100">
        <f>O12</f>
        <v>7032</v>
      </c>
      <c r="K150" s="100" t="str">
        <f>Q12</f>
        <v>???</v>
      </c>
      <c r="L150" s="100" t="str">
        <f>S12</f>
        <v>???</v>
      </c>
      <c r="M150" s="100" t="str">
        <f>U12</f>
        <v>???</v>
      </c>
      <c r="N150" s="100" t="str">
        <f>W12</f>
        <v>???</v>
      </c>
      <c r="O150" s="101"/>
    </row>
    <row r="151" spans="1:15" ht="47.25" x14ac:dyDescent="0.25">
      <c r="A151" s="102" t="s">
        <v>48</v>
      </c>
      <c r="B151" s="102" t="s">
        <v>65</v>
      </c>
      <c r="C151" s="171"/>
      <c r="D151" s="173"/>
      <c r="E151" s="295" t="str">
        <f>E13</f>
        <v>Administration</v>
      </c>
      <c r="F151" s="103" t="str">
        <f>G13</f>
        <v>Core Services</v>
      </c>
      <c r="G151" s="103" t="str">
        <f>I13</f>
        <v>Parents as Teachers</v>
      </c>
      <c r="H151" s="103" t="str">
        <f>K13</f>
        <v>Child Care Quality Enhancement</v>
      </c>
      <c r="I151" s="103" t="str">
        <f>M13</f>
        <v>Child Care Training</v>
      </c>
      <c r="J151" s="103" t="str">
        <f>O13</f>
        <v>Child Care Scholarships</v>
      </c>
      <c r="K151" s="103" t="str">
        <f>Q13</f>
        <v>???</v>
      </c>
      <c r="L151" s="103" t="str">
        <f>S13</f>
        <v>???</v>
      </c>
      <c r="M151" s="103" t="str">
        <f>U13</f>
        <v>???</v>
      </c>
      <c r="N151" s="103" t="str">
        <f>W13</f>
        <v>???</v>
      </c>
      <c r="O151" s="104" t="s">
        <v>1</v>
      </c>
    </row>
    <row r="152" spans="1:15" ht="15.75" x14ac:dyDescent="0.25">
      <c r="A152" s="115"/>
      <c r="B152" s="115"/>
      <c r="C152" s="121"/>
      <c r="D152" s="105">
        <f>$B$149*C152</f>
        <v>0</v>
      </c>
      <c r="E152" s="106">
        <f>($B$149*$C152)*E15</f>
        <v>0</v>
      </c>
      <c r="F152" s="106">
        <f>($B$149*$C152)*G15</f>
        <v>0</v>
      </c>
      <c r="G152" s="106">
        <f>($B$149*$C152)*I15</f>
        <v>0</v>
      </c>
      <c r="H152" s="106">
        <f>($B$149*$C152)*K15</f>
        <v>0</v>
      </c>
      <c r="I152" s="106">
        <f>($B$149*$C152)*M15</f>
        <v>0</v>
      </c>
      <c r="J152" s="106">
        <f>($B$149*$C152)*O15</f>
        <v>0</v>
      </c>
      <c r="K152" s="106">
        <f>($B$149*$C152)*Q15</f>
        <v>0</v>
      </c>
      <c r="L152" s="106">
        <f>($B$149*$C152)*S15</f>
        <v>0</v>
      </c>
      <c r="M152" s="106">
        <f>($B$149*$C152)*U15</f>
        <v>0</v>
      </c>
      <c r="N152" s="106">
        <f>($B$149*$C152)*W15</f>
        <v>0</v>
      </c>
      <c r="O152" s="107">
        <f>SUM(E152:N152)</f>
        <v>0</v>
      </c>
    </row>
    <row r="153" spans="1:15" ht="15.75" x14ac:dyDescent="0.25">
      <c r="A153" s="115"/>
      <c r="B153" s="115"/>
      <c r="C153" s="122"/>
      <c r="D153" s="105">
        <f t="shared" ref="D153:D159" si="124">$B$149*C153</f>
        <v>0</v>
      </c>
      <c r="E153" s="106">
        <f t="shared" ref="E153:E159" si="125">($B$149*$C153)*E16</f>
        <v>0</v>
      </c>
      <c r="F153" s="106">
        <f t="shared" ref="F153:F159" si="126">($B$149*$C153)*G16</f>
        <v>0</v>
      </c>
      <c r="G153" s="106">
        <f t="shared" ref="G153:G159" si="127">($B$149*$C153)*I16</f>
        <v>0</v>
      </c>
      <c r="H153" s="106">
        <f t="shared" ref="H153:H159" si="128">($B$149*$C153)*K16</f>
        <v>0</v>
      </c>
      <c r="I153" s="106">
        <f t="shared" ref="I153:I159" si="129">($B$149*$C153)*M16</f>
        <v>0</v>
      </c>
      <c r="J153" s="106">
        <f t="shared" ref="J153:J159" si="130">($B$149*$C153)*O16</f>
        <v>0</v>
      </c>
      <c r="K153" s="106">
        <f t="shared" ref="K153:K159" si="131">($B$149*$C153)*Q16</f>
        <v>0</v>
      </c>
      <c r="L153" s="106">
        <f t="shared" ref="L153:L159" si="132">($B$149*$C153)*S16</f>
        <v>0</v>
      </c>
      <c r="M153" s="106">
        <f t="shared" ref="M153:M159" si="133">($B$149*$C153)*U16</f>
        <v>0</v>
      </c>
      <c r="N153" s="106">
        <f t="shared" ref="N153:N159" si="134">($B$149*$C153)*W16</f>
        <v>0</v>
      </c>
      <c r="O153" s="107">
        <f t="shared" ref="O153:O159" si="135">SUM(E153:N153)</f>
        <v>0</v>
      </c>
    </row>
    <row r="154" spans="1:15" ht="15.75" x14ac:dyDescent="0.25">
      <c r="A154" s="115"/>
      <c r="B154" s="115"/>
      <c r="C154" s="121"/>
      <c r="D154" s="105">
        <f t="shared" si="124"/>
        <v>0</v>
      </c>
      <c r="E154" s="106">
        <f t="shared" si="125"/>
        <v>0</v>
      </c>
      <c r="F154" s="106">
        <f t="shared" si="126"/>
        <v>0</v>
      </c>
      <c r="G154" s="106">
        <f t="shared" si="127"/>
        <v>0</v>
      </c>
      <c r="H154" s="106">
        <f t="shared" si="128"/>
        <v>0</v>
      </c>
      <c r="I154" s="106">
        <f t="shared" si="129"/>
        <v>0</v>
      </c>
      <c r="J154" s="106">
        <f t="shared" si="130"/>
        <v>0</v>
      </c>
      <c r="K154" s="106">
        <f t="shared" si="131"/>
        <v>0</v>
      </c>
      <c r="L154" s="106">
        <f t="shared" si="132"/>
        <v>0</v>
      </c>
      <c r="M154" s="106">
        <f t="shared" si="133"/>
        <v>0</v>
      </c>
      <c r="N154" s="106">
        <f t="shared" si="134"/>
        <v>0</v>
      </c>
      <c r="O154" s="107">
        <f t="shared" si="135"/>
        <v>0</v>
      </c>
    </row>
    <row r="155" spans="1:15" ht="15.75" x14ac:dyDescent="0.25">
      <c r="A155" s="118"/>
      <c r="B155" s="118"/>
      <c r="C155" s="121"/>
      <c r="D155" s="105">
        <f t="shared" si="124"/>
        <v>0</v>
      </c>
      <c r="E155" s="106">
        <f t="shared" si="125"/>
        <v>0</v>
      </c>
      <c r="F155" s="106">
        <f t="shared" si="126"/>
        <v>0</v>
      </c>
      <c r="G155" s="106">
        <f t="shared" si="127"/>
        <v>0</v>
      </c>
      <c r="H155" s="106">
        <f t="shared" si="128"/>
        <v>0</v>
      </c>
      <c r="I155" s="106">
        <f t="shared" si="129"/>
        <v>0</v>
      </c>
      <c r="J155" s="106">
        <f t="shared" si="130"/>
        <v>0</v>
      </c>
      <c r="K155" s="106">
        <f t="shared" si="131"/>
        <v>0</v>
      </c>
      <c r="L155" s="106">
        <f t="shared" si="132"/>
        <v>0</v>
      </c>
      <c r="M155" s="106">
        <f t="shared" si="133"/>
        <v>0</v>
      </c>
      <c r="N155" s="106">
        <f t="shared" si="134"/>
        <v>0</v>
      </c>
      <c r="O155" s="107">
        <f t="shared" si="135"/>
        <v>0</v>
      </c>
    </row>
    <row r="156" spans="1:15" ht="15.75" x14ac:dyDescent="0.25">
      <c r="A156" s="118"/>
      <c r="B156" s="118"/>
      <c r="C156" s="121"/>
      <c r="D156" s="105">
        <f t="shared" si="124"/>
        <v>0</v>
      </c>
      <c r="E156" s="106">
        <f t="shared" si="125"/>
        <v>0</v>
      </c>
      <c r="F156" s="106">
        <f t="shared" si="126"/>
        <v>0</v>
      </c>
      <c r="G156" s="106">
        <f t="shared" si="127"/>
        <v>0</v>
      </c>
      <c r="H156" s="106">
        <f t="shared" si="128"/>
        <v>0</v>
      </c>
      <c r="I156" s="106">
        <f t="shared" si="129"/>
        <v>0</v>
      </c>
      <c r="J156" s="106">
        <f t="shared" si="130"/>
        <v>0</v>
      </c>
      <c r="K156" s="106">
        <f t="shared" si="131"/>
        <v>0</v>
      </c>
      <c r="L156" s="106">
        <f t="shared" si="132"/>
        <v>0</v>
      </c>
      <c r="M156" s="106">
        <f t="shared" si="133"/>
        <v>0</v>
      </c>
      <c r="N156" s="106">
        <f t="shared" si="134"/>
        <v>0</v>
      </c>
      <c r="O156" s="107">
        <f t="shared" si="135"/>
        <v>0</v>
      </c>
    </row>
    <row r="157" spans="1:15" ht="15.75" x14ac:dyDescent="0.25">
      <c r="A157" s="118"/>
      <c r="B157" s="118"/>
      <c r="C157" s="121"/>
      <c r="D157" s="105">
        <f t="shared" si="124"/>
        <v>0</v>
      </c>
      <c r="E157" s="106">
        <f t="shared" si="125"/>
        <v>0</v>
      </c>
      <c r="F157" s="106">
        <f t="shared" si="126"/>
        <v>0</v>
      </c>
      <c r="G157" s="106">
        <f t="shared" si="127"/>
        <v>0</v>
      </c>
      <c r="H157" s="106">
        <f t="shared" si="128"/>
        <v>0</v>
      </c>
      <c r="I157" s="106">
        <f t="shared" si="129"/>
        <v>0</v>
      </c>
      <c r="J157" s="106">
        <f t="shared" si="130"/>
        <v>0</v>
      </c>
      <c r="K157" s="106">
        <f t="shared" si="131"/>
        <v>0</v>
      </c>
      <c r="L157" s="106">
        <f t="shared" si="132"/>
        <v>0</v>
      </c>
      <c r="M157" s="106">
        <f t="shared" si="133"/>
        <v>0</v>
      </c>
      <c r="N157" s="106">
        <f t="shared" si="134"/>
        <v>0</v>
      </c>
      <c r="O157" s="107">
        <f t="shared" si="135"/>
        <v>0</v>
      </c>
    </row>
    <row r="158" spans="1:15" ht="15.75" x14ac:dyDescent="0.25">
      <c r="A158" s="118"/>
      <c r="B158" s="118"/>
      <c r="C158" s="121"/>
      <c r="D158" s="105">
        <f t="shared" si="124"/>
        <v>0</v>
      </c>
      <c r="E158" s="106">
        <f t="shared" si="125"/>
        <v>0</v>
      </c>
      <c r="F158" s="106">
        <f t="shared" si="126"/>
        <v>0</v>
      </c>
      <c r="G158" s="106">
        <f t="shared" si="127"/>
        <v>0</v>
      </c>
      <c r="H158" s="106">
        <f t="shared" si="128"/>
        <v>0</v>
      </c>
      <c r="I158" s="106">
        <f t="shared" si="129"/>
        <v>0</v>
      </c>
      <c r="J158" s="106">
        <f t="shared" si="130"/>
        <v>0</v>
      </c>
      <c r="K158" s="106">
        <f t="shared" si="131"/>
        <v>0</v>
      </c>
      <c r="L158" s="106">
        <f t="shared" si="132"/>
        <v>0</v>
      </c>
      <c r="M158" s="106">
        <f t="shared" si="133"/>
        <v>0</v>
      </c>
      <c r="N158" s="106">
        <f t="shared" si="134"/>
        <v>0</v>
      </c>
      <c r="O158" s="107">
        <f t="shared" si="135"/>
        <v>0</v>
      </c>
    </row>
    <row r="159" spans="1:15" ht="15.75" x14ac:dyDescent="0.25">
      <c r="A159" s="118"/>
      <c r="B159" s="118"/>
      <c r="C159" s="121"/>
      <c r="D159" s="105">
        <f t="shared" si="124"/>
        <v>0</v>
      </c>
      <c r="E159" s="106">
        <f t="shared" si="125"/>
        <v>0</v>
      </c>
      <c r="F159" s="106">
        <f t="shared" si="126"/>
        <v>0</v>
      </c>
      <c r="G159" s="106">
        <f t="shared" si="127"/>
        <v>0</v>
      </c>
      <c r="H159" s="106">
        <f t="shared" si="128"/>
        <v>0</v>
      </c>
      <c r="I159" s="106">
        <f t="shared" si="129"/>
        <v>0</v>
      </c>
      <c r="J159" s="106">
        <f t="shared" si="130"/>
        <v>0</v>
      </c>
      <c r="K159" s="106">
        <f t="shared" si="131"/>
        <v>0</v>
      </c>
      <c r="L159" s="106">
        <f t="shared" si="132"/>
        <v>0</v>
      </c>
      <c r="M159" s="106">
        <f t="shared" si="133"/>
        <v>0</v>
      </c>
      <c r="N159" s="106">
        <f t="shared" si="134"/>
        <v>0</v>
      </c>
      <c r="O159" s="107">
        <f t="shared" si="135"/>
        <v>0</v>
      </c>
    </row>
    <row r="160" spans="1:15" ht="15.75" x14ac:dyDescent="0.25">
      <c r="A160" s="108"/>
      <c r="B160" s="108" t="s">
        <v>66</v>
      </c>
      <c r="C160" s="109">
        <f>SUM(C152:C159)</f>
        <v>0</v>
      </c>
      <c r="D160" s="110">
        <f>SUM(D152:D159)</f>
        <v>0</v>
      </c>
      <c r="E160" s="110">
        <f t="shared" ref="E160:O160" si="136">SUM(E152:E159)</f>
        <v>0</v>
      </c>
      <c r="F160" s="110">
        <f t="shared" si="136"/>
        <v>0</v>
      </c>
      <c r="G160" s="110">
        <f t="shared" si="136"/>
        <v>0</v>
      </c>
      <c r="H160" s="110">
        <f t="shared" si="136"/>
        <v>0</v>
      </c>
      <c r="I160" s="110">
        <f t="shared" si="136"/>
        <v>0</v>
      </c>
      <c r="J160" s="110">
        <f t="shared" si="136"/>
        <v>0</v>
      </c>
      <c r="K160" s="110">
        <f t="shared" si="136"/>
        <v>0</v>
      </c>
      <c r="L160" s="110">
        <f t="shared" si="136"/>
        <v>0</v>
      </c>
      <c r="M160" s="110">
        <f t="shared" si="136"/>
        <v>0</v>
      </c>
      <c r="N160" s="110">
        <f t="shared" si="136"/>
        <v>0</v>
      </c>
      <c r="O160" s="110">
        <f t="shared" si="136"/>
        <v>0</v>
      </c>
    </row>
  </sheetData>
  <sheetProtection password="8C8A" sheet="1" objects="1" scenarios="1" formatColumns="0"/>
  <mergeCells count="73">
    <mergeCell ref="C148:E148"/>
    <mergeCell ref="C150:C151"/>
    <mergeCell ref="D150:D151"/>
    <mergeCell ref="C118:E118"/>
    <mergeCell ref="C120:C121"/>
    <mergeCell ref="D120:D121"/>
    <mergeCell ref="C133:E133"/>
    <mergeCell ref="C135:C136"/>
    <mergeCell ref="D135:D136"/>
    <mergeCell ref="C103:E103"/>
    <mergeCell ref="C105:C106"/>
    <mergeCell ref="D105:D106"/>
    <mergeCell ref="C88:E88"/>
    <mergeCell ref="C90:C91"/>
    <mergeCell ref="D90:D91"/>
    <mergeCell ref="A9:L9"/>
    <mergeCell ref="A1:L1"/>
    <mergeCell ref="A2:L2"/>
    <mergeCell ref="I3:J3"/>
    <mergeCell ref="A5:L5"/>
    <mergeCell ref="A8:L8"/>
    <mergeCell ref="Q12:R12"/>
    <mergeCell ref="S12:T12"/>
    <mergeCell ref="U12:V12"/>
    <mergeCell ref="W12:X12"/>
    <mergeCell ref="E13:F13"/>
    <mergeCell ref="G13:H13"/>
    <mergeCell ref="I13:J13"/>
    <mergeCell ref="K13:L13"/>
    <mergeCell ref="M13:N13"/>
    <mergeCell ref="O13:P13"/>
    <mergeCell ref="E12:F12"/>
    <mergeCell ref="G12:H12"/>
    <mergeCell ref="I12:J12"/>
    <mergeCell ref="K12:L12"/>
    <mergeCell ref="M12:N12"/>
    <mergeCell ref="O12:P12"/>
    <mergeCell ref="Q13:R13"/>
    <mergeCell ref="S13:T13"/>
    <mergeCell ref="U13:V13"/>
    <mergeCell ref="W13:X13"/>
    <mergeCell ref="E25:F25"/>
    <mergeCell ref="G25:H25"/>
    <mergeCell ref="I25:J25"/>
    <mergeCell ref="K25:L25"/>
    <mergeCell ref="M25:N25"/>
    <mergeCell ref="O25:P25"/>
    <mergeCell ref="A40:L40"/>
    <mergeCell ref="Q25:R25"/>
    <mergeCell ref="S25:T25"/>
    <mergeCell ref="U25:V25"/>
    <mergeCell ref="W25:X25"/>
    <mergeCell ref="E26:F26"/>
    <mergeCell ref="G26:H26"/>
    <mergeCell ref="I26:J26"/>
    <mergeCell ref="K26:L26"/>
    <mergeCell ref="M26:N26"/>
    <mergeCell ref="O26:P26"/>
    <mergeCell ref="Q26:R26"/>
    <mergeCell ref="S26:T26"/>
    <mergeCell ref="U26:V26"/>
    <mergeCell ref="W26:X26"/>
    <mergeCell ref="A39:L39"/>
    <mergeCell ref="C73:E73"/>
    <mergeCell ref="C75:C76"/>
    <mergeCell ref="D75:D76"/>
    <mergeCell ref="A41:L41"/>
    <mergeCell ref="C43:E43"/>
    <mergeCell ref="C45:C46"/>
    <mergeCell ref="D45:D46"/>
    <mergeCell ref="C58:E58"/>
    <mergeCell ref="C60:C61"/>
    <mergeCell ref="D60:D61"/>
  </mergeCells>
  <pageMargins left="0.7" right="0.7" top="0.75" bottom="0.75" header="0.3" footer="0.3"/>
  <pageSetup scale="35" fitToHeight="0" orientation="landscape" r:id="rId1"/>
  <rowBreaks count="2" manualBreakCount="2">
    <brk id="37" max="16383" man="1"/>
    <brk id="101"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8"/>
  <sheetViews>
    <sheetView topLeftCell="A8" zoomScale="75" zoomScaleNormal="75" workbookViewId="0">
      <selection activeCell="R8" sqref="R8"/>
    </sheetView>
  </sheetViews>
  <sheetFormatPr defaultRowHeight="15" x14ac:dyDescent="0.2"/>
  <cols>
    <col min="1" max="1" width="28.6640625" customWidth="1"/>
    <col min="2" max="2" width="17.21875" customWidth="1"/>
    <col min="3" max="3" width="7.77734375" customWidth="1"/>
    <col min="4" max="4" width="9.6640625" customWidth="1"/>
    <col min="5" max="5" width="12.109375" customWidth="1"/>
    <col min="6" max="6" width="10.44140625" customWidth="1"/>
    <col min="7" max="7" width="10.109375" customWidth="1"/>
    <col min="8" max="8" width="11" bestFit="1" customWidth="1"/>
    <col min="9" max="9" width="9" bestFit="1" customWidth="1"/>
    <col min="10" max="10" width="10.88671875" customWidth="1"/>
    <col min="11" max="11" width="11.21875" customWidth="1"/>
    <col min="12" max="12" width="11.44140625" customWidth="1"/>
    <col min="13" max="14" width="10" bestFit="1" customWidth="1"/>
    <col min="15" max="15" width="11" bestFit="1" customWidth="1"/>
    <col min="16" max="16" width="9" bestFit="1" customWidth="1"/>
    <col min="17" max="17" width="9" customWidth="1"/>
    <col min="18" max="18" width="8.5546875" customWidth="1"/>
    <col min="19" max="19" width="11.6640625" customWidth="1"/>
    <col min="20" max="20" width="10" bestFit="1" customWidth="1"/>
    <col min="21" max="21" width="11" bestFit="1" customWidth="1"/>
  </cols>
  <sheetData>
    <row r="1" spans="1:21" ht="27.2" customHeight="1" x14ac:dyDescent="0.2">
      <c r="A1" s="248" t="s">
        <v>11</v>
      </c>
      <c r="B1" s="248"/>
      <c r="C1" s="248"/>
      <c r="D1" s="248"/>
      <c r="E1" s="248"/>
      <c r="F1" s="248"/>
      <c r="G1" s="248"/>
      <c r="H1" s="248"/>
      <c r="I1" s="248"/>
      <c r="J1" s="248"/>
      <c r="K1" s="248"/>
      <c r="L1" s="248"/>
      <c r="M1" s="249"/>
      <c r="N1" s="249"/>
    </row>
    <row r="2" spans="1:21" ht="27.2" customHeight="1" x14ac:dyDescent="0.2">
      <c r="A2" s="250" t="s">
        <v>12</v>
      </c>
      <c r="B2" s="251"/>
      <c r="C2" s="251"/>
      <c r="D2" s="251"/>
      <c r="E2" s="251"/>
      <c r="F2" s="251"/>
      <c r="G2" s="251"/>
      <c r="H2" s="251"/>
      <c r="I2" s="251"/>
      <c r="J2" s="251"/>
      <c r="K2" s="251"/>
      <c r="L2" s="251"/>
      <c r="M2" s="252"/>
      <c r="N2" s="252"/>
    </row>
    <row r="3" spans="1:21" ht="29.25" customHeight="1" x14ac:dyDescent="0.25">
      <c r="I3" s="4"/>
      <c r="J3" s="4" t="s">
        <v>5</v>
      </c>
      <c r="K3" s="253"/>
      <c r="L3" s="253"/>
    </row>
    <row r="4" spans="1:21" ht="21.75" customHeight="1" x14ac:dyDescent="0.25">
      <c r="A4" s="8" t="s">
        <v>13</v>
      </c>
      <c r="I4" s="6"/>
      <c r="J4" s="6"/>
      <c r="K4" s="9"/>
      <c r="L4" s="9"/>
    </row>
    <row r="5" spans="1:21" ht="190.5" customHeight="1" x14ac:dyDescent="0.2">
      <c r="A5" s="254" t="s">
        <v>14</v>
      </c>
      <c r="B5" s="255"/>
      <c r="C5" s="255"/>
      <c r="D5" s="255"/>
      <c r="E5" s="255"/>
      <c r="F5" s="255"/>
      <c r="G5" s="255"/>
      <c r="H5" s="255"/>
      <c r="I5" s="255"/>
      <c r="J5" s="255"/>
      <c r="K5" s="255"/>
      <c r="L5" s="255"/>
      <c r="M5" s="256"/>
      <c r="N5" s="256"/>
    </row>
    <row r="7" spans="1:21" ht="18" x14ac:dyDescent="0.25">
      <c r="A7" s="8" t="s">
        <v>15</v>
      </c>
    </row>
    <row r="8" spans="1:21" ht="81.75" customHeight="1" x14ac:dyDescent="0.2">
      <c r="A8" s="257" t="s">
        <v>16</v>
      </c>
      <c r="B8" s="257"/>
      <c r="C8" s="257"/>
      <c r="D8" s="257"/>
      <c r="E8" s="257"/>
      <c r="F8" s="257"/>
      <c r="G8" s="257"/>
      <c r="H8" s="257"/>
      <c r="I8" s="257"/>
      <c r="J8" s="257"/>
      <c r="K8" s="257"/>
      <c r="L8" s="257"/>
      <c r="M8" s="258"/>
      <c r="N8" s="258"/>
    </row>
    <row r="9" spans="1:21" ht="23.25" customHeight="1" x14ac:dyDescent="0.2">
      <c r="A9" s="174" t="s">
        <v>17</v>
      </c>
      <c r="B9" s="175"/>
      <c r="C9" s="175"/>
      <c r="D9" s="175"/>
      <c r="E9" s="175"/>
      <c r="F9" s="175"/>
      <c r="G9" s="175"/>
      <c r="H9" s="175"/>
      <c r="I9" s="175"/>
      <c r="J9" s="175"/>
      <c r="K9" s="175"/>
      <c r="L9" s="175"/>
      <c r="M9" s="175"/>
      <c r="N9" s="175"/>
    </row>
    <row r="11" spans="1:21" ht="15.95" customHeight="1" x14ac:dyDescent="0.2">
      <c r="A11" s="10" t="s">
        <v>18</v>
      </c>
      <c r="B11" s="123">
        <v>2000</v>
      </c>
      <c r="C11" s="11" t="s">
        <v>19</v>
      </c>
    </row>
    <row r="12" spans="1:21" ht="15.95" customHeight="1" thickBot="1" x14ac:dyDescent="0.25">
      <c r="A12" s="10" t="s">
        <v>20</v>
      </c>
      <c r="B12" s="124">
        <v>300</v>
      </c>
      <c r="C12" s="11" t="s">
        <v>19</v>
      </c>
    </row>
    <row r="13" spans="1:21" ht="15.95" customHeight="1" thickBot="1" x14ac:dyDescent="0.3">
      <c r="A13" s="12" t="s">
        <v>21</v>
      </c>
      <c r="B13" s="13">
        <f>B11-B12</f>
        <v>1700</v>
      </c>
      <c r="C13" s="11" t="s">
        <v>19</v>
      </c>
    </row>
    <row r="14" spans="1:21" ht="21.75" customHeight="1" x14ac:dyDescent="0.3">
      <c r="E14" s="11"/>
      <c r="F14" s="259" t="s">
        <v>22</v>
      </c>
      <c r="G14" s="260"/>
      <c r="H14" s="260"/>
      <c r="I14" s="260"/>
      <c r="J14" s="260"/>
      <c r="K14" s="260"/>
      <c r="L14" s="260"/>
      <c r="M14" s="260"/>
      <c r="N14" s="260"/>
      <c r="O14" s="260"/>
      <c r="P14" s="260"/>
      <c r="Q14" s="260"/>
      <c r="R14" s="260"/>
      <c r="S14" s="260"/>
      <c r="T14" s="260"/>
    </row>
    <row r="15" spans="1:21" ht="27" customHeight="1" x14ac:dyDescent="0.25">
      <c r="A15" s="14"/>
      <c r="B15" s="3"/>
      <c r="C15" s="3"/>
      <c r="D15" s="3"/>
      <c r="E15" s="15" t="s">
        <v>23</v>
      </c>
      <c r="F15" s="16">
        <v>5115</v>
      </c>
      <c r="G15" s="16">
        <v>5120</v>
      </c>
      <c r="H15" s="16">
        <v>5150</v>
      </c>
      <c r="I15" s="16">
        <v>5155</v>
      </c>
      <c r="J15" s="16">
        <v>5160</v>
      </c>
      <c r="K15" s="16">
        <v>5165</v>
      </c>
      <c r="L15" s="16">
        <v>5170</v>
      </c>
      <c r="M15" s="16">
        <v>5175</v>
      </c>
      <c r="N15" s="16">
        <v>5180</v>
      </c>
      <c r="O15" s="16">
        <v>5185</v>
      </c>
      <c r="P15" s="16">
        <v>5195</v>
      </c>
      <c r="Q15" s="16">
        <v>5196</v>
      </c>
      <c r="R15" s="16">
        <v>5197</v>
      </c>
      <c r="S15" s="16">
        <v>5198</v>
      </c>
      <c r="T15" s="16">
        <v>5199</v>
      </c>
      <c r="U15" s="17"/>
    </row>
    <row r="16" spans="1:21" s="22" customFormat="1" ht="56.25" customHeight="1" x14ac:dyDescent="0.25">
      <c r="A16" s="14"/>
      <c r="B16" s="14"/>
      <c r="C16" s="14"/>
      <c r="D16" s="14"/>
      <c r="E16" s="18"/>
      <c r="F16" s="19" t="s">
        <v>24</v>
      </c>
      <c r="G16" s="19" t="s">
        <v>25</v>
      </c>
      <c r="H16" s="19" t="s">
        <v>4</v>
      </c>
      <c r="I16" s="19" t="s">
        <v>26</v>
      </c>
      <c r="J16" s="19" t="s">
        <v>7</v>
      </c>
      <c r="K16" s="19" t="s">
        <v>27</v>
      </c>
      <c r="L16" s="19" t="s">
        <v>28</v>
      </c>
      <c r="M16" s="19" t="s">
        <v>0</v>
      </c>
      <c r="N16" s="19" t="s">
        <v>3</v>
      </c>
      <c r="O16" s="19" t="s">
        <v>29</v>
      </c>
      <c r="P16" s="19" t="s">
        <v>30</v>
      </c>
      <c r="Q16" s="19" t="s">
        <v>31</v>
      </c>
      <c r="R16" s="19" t="s">
        <v>32</v>
      </c>
      <c r="S16" s="19" t="s">
        <v>33</v>
      </c>
      <c r="T16" s="20" t="s">
        <v>34</v>
      </c>
      <c r="U16" s="21"/>
    </row>
    <row r="17" spans="1:21" s="22" customFormat="1" ht="21.75" customHeight="1" x14ac:dyDescent="0.25">
      <c r="A17" s="14"/>
      <c r="B17" s="14"/>
      <c r="C17" s="14"/>
      <c r="D17" s="14"/>
      <c r="E17" s="18"/>
      <c r="F17" s="19"/>
      <c r="G17" s="19"/>
      <c r="H17" s="19"/>
      <c r="I17" s="19"/>
      <c r="J17" s="19"/>
      <c r="K17" s="19"/>
      <c r="L17" s="19"/>
      <c r="M17" s="19"/>
      <c r="N17" s="19"/>
      <c r="O17" s="19"/>
      <c r="P17" s="19"/>
      <c r="Q17" s="19"/>
      <c r="R17" s="19"/>
      <c r="S17" s="19"/>
      <c r="T17" s="20"/>
      <c r="U17" s="21" t="s">
        <v>1</v>
      </c>
    </row>
    <row r="18" spans="1:21" ht="44.25" customHeight="1" x14ac:dyDescent="0.25">
      <c r="A18" s="23" t="s">
        <v>35</v>
      </c>
      <c r="B18" s="18" t="s">
        <v>36</v>
      </c>
      <c r="C18" s="18" t="s">
        <v>37</v>
      </c>
      <c r="D18" s="18" t="s">
        <v>38</v>
      </c>
      <c r="E18" s="24" t="s">
        <v>39</v>
      </c>
      <c r="F18" s="125">
        <v>0</v>
      </c>
      <c r="G18" s="125">
        <v>0</v>
      </c>
      <c r="H18" s="125">
        <v>18240</v>
      </c>
      <c r="I18" s="125">
        <v>0</v>
      </c>
      <c r="J18" s="125">
        <f>2630+753+3647+110</f>
        <v>7140</v>
      </c>
      <c r="K18" s="125">
        <f>1220+120+120</f>
        <v>1460</v>
      </c>
      <c r="L18" s="125">
        <f>1100+560+50</f>
        <v>1710</v>
      </c>
      <c r="M18" s="125">
        <f>1500+800+150</f>
        <v>2450</v>
      </c>
      <c r="N18" s="125">
        <v>4000</v>
      </c>
      <c r="O18" s="125">
        <f>6045+13300+120</f>
        <v>19465</v>
      </c>
      <c r="P18" s="125">
        <v>0</v>
      </c>
      <c r="Q18" s="125">
        <v>0</v>
      </c>
      <c r="R18" s="125">
        <v>0</v>
      </c>
      <c r="S18" s="125">
        <v>0</v>
      </c>
      <c r="T18" s="125">
        <v>3000</v>
      </c>
      <c r="U18" s="25">
        <f t="shared" ref="U18:U33" si="0">SUM(F18:T18)</f>
        <v>57465</v>
      </c>
    </row>
    <row r="19" spans="1:21" ht="15.95" customHeight="1" x14ac:dyDescent="0.25">
      <c r="A19" s="26" t="s">
        <v>40</v>
      </c>
      <c r="B19" s="27">
        <v>1012</v>
      </c>
      <c r="C19" s="126">
        <v>259</v>
      </c>
      <c r="D19" s="28">
        <f>+C19/$B$13</f>
        <v>0.15235294117647058</v>
      </c>
      <c r="E19" s="29"/>
      <c r="F19" s="30">
        <f t="shared" ref="F19:G32" si="1">F$18*$D19</f>
        <v>0</v>
      </c>
      <c r="G19" s="31">
        <f t="shared" si="1"/>
        <v>0</v>
      </c>
      <c r="H19" s="31">
        <f>H$18*$D19</f>
        <v>2778.9176470588236</v>
      </c>
      <c r="I19" s="31">
        <f t="shared" ref="H19:T32" si="2">I$18*$D19</f>
        <v>0</v>
      </c>
      <c r="J19" s="31">
        <f t="shared" si="2"/>
        <v>1087.8</v>
      </c>
      <c r="K19" s="31">
        <f t="shared" si="2"/>
        <v>222.43529411764706</v>
      </c>
      <c r="L19" s="31">
        <f t="shared" si="2"/>
        <v>260.52352941176468</v>
      </c>
      <c r="M19" s="31">
        <f t="shared" si="2"/>
        <v>373.26470588235293</v>
      </c>
      <c r="N19" s="31">
        <f t="shared" si="2"/>
        <v>609.41176470588232</v>
      </c>
      <c r="O19" s="31">
        <f t="shared" si="2"/>
        <v>2965.5499999999997</v>
      </c>
      <c r="P19" s="31">
        <f t="shared" si="2"/>
        <v>0</v>
      </c>
      <c r="Q19" s="31">
        <f t="shared" si="2"/>
        <v>0</v>
      </c>
      <c r="R19" s="31">
        <f t="shared" si="2"/>
        <v>0</v>
      </c>
      <c r="S19" s="31">
        <f t="shared" si="2"/>
        <v>0</v>
      </c>
      <c r="T19" s="31">
        <f t="shared" si="2"/>
        <v>457.05882352941171</v>
      </c>
      <c r="U19" s="32">
        <f t="shared" si="0"/>
        <v>8754.961764705884</v>
      </c>
    </row>
    <row r="20" spans="1:21" ht="18" customHeight="1" x14ac:dyDescent="0.25">
      <c r="A20" s="26" t="s">
        <v>10</v>
      </c>
      <c r="B20" s="27">
        <v>1802</v>
      </c>
      <c r="C20" s="126">
        <v>300</v>
      </c>
      <c r="D20" s="28">
        <f t="shared" ref="D20:D32" si="3">+C20/$B$13</f>
        <v>0.17647058823529413</v>
      </c>
      <c r="E20" s="29"/>
      <c r="F20" s="30">
        <f t="shared" si="1"/>
        <v>0</v>
      </c>
      <c r="G20" s="31">
        <f t="shared" si="1"/>
        <v>0</v>
      </c>
      <c r="H20" s="31">
        <f t="shared" si="2"/>
        <v>3218.8235294117649</v>
      </c>
      <c r="I20" s="31">
        <f t="shared" si="2"/>
        <v>0</v>
      </c>
      <c r="J20" s="31">
        <f t="shared" si="2"/>
        <v>1260</v>
      </c>
      <c r="K20" s="31">
        <f t="shared" si="2"/>
        <v>257.64705882352945</v>
      </c>
      <c r="L20" s="31">
        <f t="shared" si="2"/>
        <v>301.76470588235298</v>
      </c>
      <c r="M20" s="31">
        <f t="shared" si="2"/>
        <v>432.35294117647061</v>
      </c>
      <c r="N20" s="31">
        <f t="shared" si="2"/>
        <v>705.88235294117646</v>
      </c>
      <c r="O20" s="31">
        <f t="shared" si="2"/>
        <v>3435</v>
      </c>
      <c r="P20" s="31">
        <f t="shared" si="2"/>
        <v>0</v>
      </c>
      <c r="Q20" s="31">
        <f t="shared" si="2"/>
        <v>0</v>
      </c>
      <c r="R20" s="31">
        <f t="shared" si="2"/>
        <v>0</v>
      </c>
      <c r="S20" s="31">
        <f t="shared" si="2"/>
        <v>0</v>
      </c>
      <c r="T20" s="31">
        <f t="shared" si="2"/>
        <v>529.41176470588243</v>
      </c>
      <c r="U20" s="32">
        <f t="shared" si="0"/>
        <v>10140.882352941177</v>
      </c>
    </row>
    <row r="21" spans="1:21" s="2" customFormat="1" ht="18" customHeight="1" x14ac:dyDescent="0.25">
      <c r="A21" s="127" t="s">
        <v>8</v>
      </c>
      <c r="B21" s="128">
        <v>2011</v>
      </c>
      <c r="C21" s="126">
        <v>82</v>
      </c>
      <c r="D21" s="111">
        <f t="shared" si="3"/>
        <v>4.8235294117647057E-2</v>
      </c>
      <c r="E21" s="112"/>
      <c r="F21" s="113">
        <f t="shared" si="1"/>
        <v>0</v>
      </c>
      <c r="G21" s="114">
        <f t="shared" si="1"/>
        <v>0</v>
      </c>
      <c r="H21" s="114">
        <f t="shared" si="2"/>
        <v>879.8117647058823</v>
      </c>
      <c r="I21" s="114">
        <f t="shared" si="2"/>
        <v>0</v>
      </c>
      <c r="J21" s="114">
        <f t="shared" si="2"/>
        <v>344.4</v>
      </c>
      <c r="K21" s="114">
        <f t="shared" si="2"/>
        <v>70.423529411764704</v>
      </c>
      <c r="L21" s="114">
        <f t="shared" si="2"/>
        <v>82.482352941176472</v>
      </c>
      <c r="M21" s="114">
        <f t="shared" si="2"/>
        <v>118.17647058823529</v>
      </c>
      <c r="N21" s="114">
        <f t="shared" si="2"/>
        <v>192.94117647058823</v>
      </c>
      <c r="O21" s="114">
        <f t="shared" si="2"/>
        <v>938.9</v>
      </c>
      <c r="P21" s="114">
        <f t="shared" si="2"/>
        <v>0</v>
      </c>
      <c r="Q21" s="114">
        <f t="shared" si="2"/>
        <v>0</v>
      </c>
      <c r="R21" s="114">
        <f t="shared" si="2"/>
        <v>0</v>
      </c>
      <c r="S21" s="114">
        <f t="shared" si="2"/>
        <v>0</v>
      </c>
      <c r="T21" s="114">
        <f t="shared" si="2"/>
        <v>144.70588235294116</v>
      </c>
      <c r="U21" s="32">
        <f t="shared" si="0"/>
        <v>2771.8411764705879</v>
      </c>
    </row>
    <row r="22" spans="1:21" ht="18" customHeight="1" x14ac:dyDescent="0.25">
      <c r="A22" s="127" t="s">
        <v>71</v>
      </c>
      <c r="B22" s="128">
        <v>6012</v>
      </c>
      <c r="C22" s="126">
        <v>421</v>
      </c>
      <c r="D22" s="28">
        <f t="shared" si="3"/>
        <v>0.24764705882352941</v>
      </c>
      <c r="E22" s="29"/>
      <c r="F22" s="30">
        <f t="shared" si="1"/>
        <v>0</v>
      </c>
      <c r="G22" s="31">
        <f t="shared" si="1"/>
        <v>0</v>
      </c>
      <c r="H22" s="31">
        <f t="shared" si="2"/>
        <v>4517.0823529411764</v>
      </c>
      <c r="I22" s="31">
        <f t="shared" si="2"/>
        <v>0</v>
      </c>
      <c r="J22" s="31">
        <f t="shared" si="2"/>
        <v>1768.2</v>
      </c>
      <c r="K22" s="31">
        <f t="shared" si="2"/>
        <v>361.56470588235294</v>
      </c>
      <c r="L22" s="31">
        <f t="shared" si="2"/>
        <v>423.47647058823532</v>
      </c>
      <c r="M22" s="31">
        <f t="shared" si="2"/>
        <v>606.73529411764707</v>
      </c>
      <c r="N22" s="31">
        <f t="shared" si="2"/>
        <v>990.58823529411768</v>
      </c>
      <c r="O22" s="31">
        <f t="shared" si="2"/>
        <v>4820.45</v>
      </c>
      <c r="P22" s="31">
        <f t="shared" si="2"/>
        <v>0</v>
      </c>
      <c r="Q22" s="31">
        <f t="shared" si="2"/>
        <v>0</v>
      </c>
      <c r="R22" s="31">
        <f t="shared" si="2"/>
        <v>0</v>
      </c>
      <c r="S22" s="31">
        <f t="shared" si="2"/>
        <v>0</v>
      </c>
      <c r="T22" s="31">
        <f t="shared" si="2"/>
        <v>742.94117647058829</v>
      </c>
      <c r="U22" s="32">
        <f t="shared" si="0"/>
        <v>14231.038235294116</v>
      </c>
    </row>
    <row r="23" spans="1:21" ht="18" customHeight="1" x14ac:dyDescent="0.25">
      <c r="A23" s="127" t="s">
        <v>41</v>
      </c>
      <c r="B23" s="128">
        <v>6052</v>
      </c>
      <c r="C23" s="126">
        <v>344</v>
      </c>
      <c r="D23" s="28">
        <f t="shared" si="3"/>
        <v>0.2023529411764706</v>
      </c>
      <c r="E23" s="29"/>
      <c r="F23" s="30">
        <f t="shared" si="1"/>
        <v>0</v>
      </c>
      <c r="G23" s="31">
        <f t="shared" si="1"/>
        <v>0</v>
      </c>
      <c r="H23" s="31">
        <f t="shared" si="2"/>
        <v>3690.9176470588236</v>
      </c>
      <c r="I23" s="31">
        <f t="shared" si="2"/>
        <v>0</v>
      </c>
      <c r="J23" s="31">
        <f t="shared" si="2"/>
        <v>1444.8</v>
      </c>
      <c r="K23" s="31">
        <f t="shared" si="2"/>
        <v>295.43529411764706</v>
      </c>
      <c r="L23" s="31">
        <f t="shared" si="2"/>
        <v>346.02352941176474</v>
      </c>
      <c r="M23" s="31">
        <f t="shared" si="2"/>
        <v>495.76470588235298</v>
      </c>
      <c r="N23" s="31">
        <f t="shared" si="2"/>
        <v>809.41176470588243</v>
      </c>
      <c r="O23" s="31">
        <f t="shared" si="2"/>
        <v>3938.8</v>
      </c>
      <c r="P23" s="31">
        <f t="shared" si="2"/>
        <v>0</v>
      </c>
      <c r="Q23" s="31">
        <f t="shared" si="2"/>
        <v>0</v>
      </c>
      <c r="R23" s="31">
        <f t="shared" si="2"/>
        <v>0</v>
      </c>
      <c r="S23" s="31">
        <f t="shared" si="2"/>
        <v>0</v>
      </c>
      <c r="T23" s="31">
        <f t="shared" si="2"/>
        <v>607.05882352941182</v>
      </c>
      <c r="U23" s="32">
        <f t="shared" si="0"/>
        <v>11628.211764705884</v>
      </c>
    </row>
    <row r="24" spans="1:21" ht="18" customHeight="1" x14ac:dyDescent="0.25">
      <c r="A24" s="127" t="s">
        <v>42</v>
      </c>
      <c r="B24" s="128">
        <v>7032</v>
      </c>
      <c r="C24" s="126">
        <v>294</v>
      </c>
      <c r="D24" s="28">
        <f t="shared" si="3"/>
        <v>0.17294117647058824</v>
      </c>
      <c r="E24" s="29"/>
      <c r="F24" s="30">
        <f t="shared" si="1"/>
        <v>0</v>
      </c>
      <c r="G24" s="31">
        <f t="shared" si="1"/>
        <v>0</v>
      </c>
      <c r="H24" s="31">
        <f t="shared" si="2"/>
        <v>3154.4470588235295</v>
      </c>
      <c r="I24" s="31">
        <f t="shared" si="2"/>
        <v>0</v>
      </c>
      <c r="J24" s="31">
        <f t="shared" si="2"/>
        <v>1234.8</v>
      </c>
      <c r="K24" s="31">
        <f t="shared" si="2"/>
        <v>252.49411764705883</v>
      </c>
      <c r="L24" s="31">
        <f t="shared" si="2"/>
        <v>295.7294117647059</v>
      </c>
      <c r="M24" s="31">
        <f t="shared" si="2"/>
        <v>423.70588235294116</v>
      </c>
      <c r="N24" s="31">
        <f t="shared" si="2"/>
        <v>691.76470588235293</v>
      </c>
      <c r="O24" s="31">
        <f t="shared" si="2"/>
        <v>3366.3</v>
      </c>
      <c r="P24" s="31">
        <f t="shared" si="2"/>
        <v>0</v>
      </c>
      <c r="Q24" s="31">
        <f t="shared" si="2"/>
        <v>0</v>
      </c>
      <c r="R24" s="31">
        <f t="shared" si="2"/>
        <v>0</v>
      </c>
      <c r="S24" s="31">
        <f t="shared" si="2"/>
        <v>0</v>
      </c>
      <c r="T24" s="31">
        <f t="shared" si="2"/>
        <v>518.82352941176475</v>
      </c>
      <c r="U24" s="32">
        <f t="shared" si="0"/>
        <v>9938.0647058823542</v>
      </c>
    </row>
    <row r="25" spans="1:21" ht="18" customHeight="1" x14ac:dyDescent="0.25">
      <c r="A25" s="127"/>
      <c r="B25" s="128"/>
      <c r="C25" s="126"/>
      <c r="D25" s="28">
        <f t="shared" si="3"/>
        <v>0</v>
      </c>
      <c r="E25" s="29"/>
      <c r="F25" s="30">
        <f t="shared" si="1"/>
        <v>0</v>
      </c>
      <c r="G25" s="31">
        <f t="shared" si="1"/>
        <v>0</v>
      </c>
      <c r="H25" s="31">
        <f t="shared" si="2"/>
        <v>0</v>
      </c>
      <c r="I25" s="31">
        <f t="shared" si="2"/>
        <v>0</v>
      </c>
      <c r="J25" s="31">
        <f t="shared" si="2"/>
        <v>0</v>
      </c>
      <c r="K25" s="31">
        <f t="shared" si="2"/>
        <v>0</v>
      </c>
      <c r="L25" s="31">
        <f t="shared" si="2"/>
        <v>0</v>
      </c>
      <c r="M25" s="31">
        <f t="shared" si="2"/>
        <v>0</v>
      </c>
      <c r="N25" s="31">
        <f t="shared" si="2"/>
        <v>0</v>
      </c>
      <c r="O25" s="31">
        <f t="shared" si="2"/>
        <v>0</v>
      </c>
      <c r="P25" s="31">
        <f t="shared" si="2"/>
        <v>0</v>
      </c>
      <c r="Q25" s="31">
        <f t="shared" si="2"/>
        <v>0</v>
      </c>
      <c r="R25" s="31">
        <f t="shared" si="2"/>
        <v>0</v>
      </c>
      <c r="S25" s="31">
        <f t="shared" si="2"/>
        <v>0</v>
      </c>
      <c r="T25" s="31">
        <f t="shared" si="2"/>
        <v>0</v>
      </c>
      <c r="U25" s="32">
        <f t="shared" si="0"/>
        <v>0</v>
      </c>
    </row>
    <row r="26" spans="1:21" ht="18" customHeight="1" x14ac:dyDescent="0.25">
      <c r="A26" s="127"/>
      <c r="B26" s="128"/>
      <c r="C26" s="126"/>
      <c r="D26" s="28">
        <f t="shared" si="3"/>
        <v>0</v>
      </c>
      <c r="E26" s="29"/>
      <c r="F26" s="30">
        <f t="shared" si="1"/>
        <v>0</v>
      </c>
      <c r="G26" s="31">
        <f t="shared" si="1"/>
        <v>0</v>
      </c>
      <c r="H26" s="31">
        <f t="shared" si="2"/>
        <v>0</v>
      </c>
      <c r="I26" s="31">
        <f t="shared" si="2"/>
        <v>0</v>
      </c>
      <c r="J26" s="31">
        <f t="shared" si="2"/>
        <v>0</v>
      </c>
      <c r="K26" s="31">
        <f t="shared" si="2"/>
        <v>0</v>
      </c>
      <c r="L26" s="31">
        <f t="shared" si="2"/>
        <v>0</v>
      </c>
      <c r="M26" s="31">
        <f t="shared" si="2"/>
        <v>0</v>
      </c>
      <c r="N26" s="31">
        <f t="shared" si="2"/>
        <v>0</v>
      </c>
      <c r="O26" s="31">
        <f t="shared" si="2"/>
        <v>0</v>
      </c>
      <c r="P26" s="31">
        <f t="shared" si="2"/>
        <v>0</v>
      </c>
      <c r="Q26" s="31">
        <f t="shared" si="2"/>
        <v>0</v>
      </c>
      <c r="R26" s="31">
        <f t="shared" si="2"/>
        <v>0</v>
      </c>
      <c r="S26" s="31">
        <f t="shared" si="2"/>
        <v>0</v>
      </c>
      <c r="T26" s="31">
        <f t="shared" si="2"/>
        <v>0</v>
      </c>
      <c r="U26" s="32">
        <f t="shared" si="0"/>
        <v>0</v>
      </c>
    </row>
    <row r="27" spans="1:21" ht="18" customHeight="1" x14ac:dyDescent="0.25">
      <c r="A27" s="127"/>
      <c r="B27" s="128"/>
      <c r="C27" s="126"/>
      <c r="D27" s="28">
        <f t="shared" si="3"/>
        <v>0</v>
      </c>
      <c r="E27" s="29"/>
      <c r="F27" s="30">
        <f t="shared" si="1"/>
        <v>0</v>
      </c>
      <c r="G27" s="31">
        <f t="shared" si="1"/>
        <v>0</v>
      </c>
      <c r="H27" s="31">
        <f t="shared" si="2"/>
        <v>0</v>
      </c>
      <c r="I27" s="31">
        <f t="shared" si="2"/>
        <v>0</v>
      </c>
      <c r="J27" s="31">
        <f t="shared" si="2"/>
        <v>0</v>
      </c>
      <c r="K27" s="31">
        <f t="shared" si="2"/>
        <v>0</v>
      </c>
      <c r="L27" s="31">
        <f t="shared" si="2"/>
        <v>0</v>
      </c>
      <c r="M27" s="31">
        <f t="shared" si="2"/>
        <v>0</v>
      </c>
      <c r="N27" s="31">
        <f t="shared" si="2"/>
        <v>0</v>
      </c>
      <c r="O27" s="31">
        <f t="shared" si="2"/>
        <v>0</v>
      </c>
      <c r="P27" s="31">
        <f t="shared" si="2"/>
        <v>0</v>
      </c>
      <c r="Q27" s="31">
        <f t="shared" si="2"/>
        <v>0</v>
      </c>
      <c r="R27" s="31">
        <f t="shared" si="2"/>
        <v>0</v>
      </c>
      <c r="S27" s="31">
        <f t="shared" si="2"/>
        <v>0</v>
      </c>
      <c r="T27" s="31">
        <f t="shared" si="2"/>
        <v>0</v>
      </c>
      <c r="U27" s="32">
        <f t="shared" si="0"/>
        <v>0</v>
      </c>
    </row>
    <row r="28" spans="1:21" ht="18" customHeight="1" x14ac:dyDescent="0.25">
      <c r="A28" s="127"/>
      <c r="B28" s="128"/>
      <c r="C28" s="126"/>
      <c r="D28" s="28">
        <f t="shared" si="3"/>
        <v>0</v>
      </c>
      <c r="E28" s="29"/>
      <c r="F28" s="30">
        <f t="shared" si="1"/>
        <v>0</v>
      </c>
      <c r="G28" s="31">
        <f t="shared" si="1"/>
        <v>0</v>
      </c>
      <c r="H28" s="31">
        <f t="shared" si="2"/>
        <v>0</v>
      </c>
      <c r="I28" s="31">
        <f t="shared" si="2"/>
        <v>0</v>
      </c>
      <c r="J28" s="31">
        <f t="shared" si="2"/>
        <v>0</v>
      </c>
      <c r="K28" s="31">
        <f t="shared" si="2"/>
        <v>0</v>
      </c>
      <c r="L28" s="31">
        <f t="shared" si="2"/>
        <v>0</v>
      </c>
      <c r="M28" s="31">
        <f t="shared" si="2"/>
        <v>0</v>
      </c>
      <c r="N28" s="31">
        <f t="shared" si="2"/>
        <v>0</v>
      </c>
      <c r="O28" s="31">
        <f t="shared" si="2"/>
        <v>0</v>
      </c>
      <c r="P28" s="31">
        <f t="shared" si="2"/>
        <v>0</v>
      </c>
      <c r="Q28" s="31">
        <f t="shared" si="2"/>
        <v>0</v>
      </c>
      <c r="R28" s="31">
        <f t="shared" si="2"/>
        <v>0</v>
      </c>
      <c r="S28" s="31">
        <f t="shared" si="2"/>
        <v>0</v>
      </c>
      <c r="T28" s="31">
        <f t="shared" si="2"/>
        <v>0</v>
      </c>
      <c r="U28" s="32">
        <f t="shared" si="0"/>
        <v>0</v>
      </c>
    </row>
    <row r="29" spans="1:21" ht="18" customHeight="1" x14ac:dyDescent="0.25">
      <c r="A29" s="127"/>
      <c r="B29" s="128"/>
      <c r="C29" s="126"/>
      <c r="D29" s="28">
        <f t="shared" si="3"/>
        <v>0</v>
      </c>
      <c r="E29" s="29"/>
      <c r="F29" s="30">
        <f t="shared" si="1"/>
        <v>0</v>
      </c>
      <c r="G29" s="31">
        <f t="shared" si="1"/>
        <v>0</v>
      </c>
      <c r="H29" s="31">
        <f t="shared" si="2"/>
        <v>0</v>
      </c>
      <c r="I29" s="31">
        <f t="shared" si="2"/>
        <v>0</v>
      </c>
      <c r="J29" s="31">
        <f t="shared" si="2"/>
        <v>0</v>
      </c>
      <c r="K29" s="31">
        <f t="shared" si="2"/>
        <v>0</v>
      </c>
      <c r="L29" s="31">
        <f t="shared" si="2"/>
        <v>0</v>
      </c>
      <c r="M29" s="31">
        <f t="shared" si="2"/>
        <v>0</v>
      </c>
      <c r="N29" s="31">
        <f t="shared" si="2"/>
        <v>0</v>
      </c>
      <c r="O29" s="31">
        <f t="shared" si="2"/>
        <v>0</v>
      </c>
      <c r="P29" s="31">
        <f t="shared" si="2"/>
        <v>0</v>
      </c>
      <c r="Q29" s="31">
        <f t="shared" si="2"/>
        <v>0</v>
      </c>
      <c r="R29" s="31">
        <f t="shared" si="2"/>
        <v>0</v>
      </c>
      <c r="S29" s="31">
        <f t="shared" si="2"/>
        <v>0</v>
      </c>
      <c r="T29" s="31">
        <f t="shared" si="2"/>
        <v>0</v>
      </c>
      <c r="U29" s="32">
        <f t="shared" si="0"/>
        <v>0</v>
      </c>
    </row>
    <row r="30" spans="1:21" ht="18" customHeight="1" x14ac:dyDescent="0.25">
      <c r="A30" s="127"/>
      <c r="B30" s="128"/>
      <c r="C30" s="126"/>
      <c r="D30" s="28">
        <f t="shared" si="3"/>
        <v>0</v>
      </c>
      <c r="E30" s="29"/>
      <c r="F30" s="30">
        <f t="shared" si="1"/>
        <v>0</v>
      </c>
      <c r="G30" s="31">
        <f t="shared" si="1"/>
        <v>0</v>
      </c>
      <c r="H30" s="31">
        <f t="shared" si="2"/>
        <v>0</v>
      </c>
      <c r="I30" s="31">
        <f t="shared" si="2"/>
        <v>0</v>
      </c>
      <c r="J30" s="31">
        <f t="shared" si="2"/>
        <v>0</v>
      </c>
      <c r="K30" s="31">
        <f t="shared" si="2"/>
        <v>0</v>
      </c>
      <c r="L30" s="31">
        <f t="shared" si="2"/>
        <v>0</v>
      </c>
      <c r="M30" s="31">
        <f t="shared" si="2"/>
        <v>0</v>
      </c>
      <c r="N30" s="31">
        <f t="shared" si="2"/>
        <v>0</v>
      </c>
      <c r="O30" s="31">
        <f t="shared" si="2"/>
        <v>0</v>
      </c>
      <c r="P30" s="31">
        <f t="shared" si="2"/>
        <v>0</v>
      </c>
      <c r="Q30" s="31">
        <f t="shared" si="2"/>
        <v>0</v>
      </c>
      <c r="R30" s="31">
        <f t="shared" si="2"/>
        <v>0</v>
      </c>
      <c r="S30" s="31">
        <f t="shared" si="2"/>
        <v>0</v>
      </c>
      <c r="T30" s="31">
        <f t="shared" si="2"/>
        <v>0</v>
      </c>
      <c r="U30" s="32">
        <f t="shared" si="0"/>
        <v>0</v>
      </c>
    </row>
    <row r="31" spans="1:21" ht="18" customHeight="1" x14ac:dyDescent="0.25">
      <c r="A31" s="127"/>
      <c r="B31" s="128"/>
      <c r="C31" s="126"/>
      <c r="D31" s="28">
        <f t="shared" si="3"/>
        <v>0</v>
      </c>
      <c r="E31" s="29"/>
      <c r="F31" s="30">
        <f t="shared" si="1"/>
        <v>0</v>
      </c>
      <c r="G31" s="31">
        <f t="shared" si="1"/>
        <v>0</v>
      </c>
      <c r="H31" s="31">
        <f t="shared" si="2"/>
        <v>0</v>
      </c>
      <c r="I31" s="31">
        <f t="shared" si="2"/>
        <v>0</v>
      </c>
      <c r="J31" s="31">
        <f t="shared" si="2"/>
        <v>0</v>
      </c>
      <c r="K31" s="31">
        <f t="shared" si="2"/>
        <v>0</v>
      </c>
      <c r="L31" s="31">
        <f t="shared" si="2"/>
        <v>0</v>
      </c>
      <c r="M31" s="31">
        <f t="shared" si="2"/>
        <v>0</v>
      </c>
      <c r="N31" s="31">
        <f t="shared" si="2"/>
        <v>0</v>
      </c>
      <c r="O31" s="31">
        <f t="shared" si="2"/>
        <v>0</v>
      </c>
      <c r="P31" s="31">
        <f t="shared" si="2"/>
        <v>0</v>
      </c>
      <c r="Q31" s="31">
        <f t="shared" si="2"/>
        <v>0</v>
      </c>
      <c r="R31" s="31">
        <f t="shared" si="2"/>
        <v>0</v>
      </c>
      <c r="S31" s="31">
        <f t="shared" si="2"/>
        <v>0</v>
      </c>
      <c r="T31" s="31">
        <f t="shared" si="2"/>
        <v>0</v>
      </c>
      <c r="U31" s="32">
        <f t="shared" si="0"/>
        <v>0</v>
      </c>
    </row>
    <row r="32" spans="1:21" ht="18" customHeight="1" x14ac:dyDescent="0.25">
      <c r="A32" s="127"/>
      <c r="B32" s="128"/>
      <c r="C32" s="126"/>
      <c r="D32" s="28">
        <f t="shared" si="3"/>
        <v>0</v>
      </c>
      <c r="E32" s="29"/>
      <c r="F32" s="30">
        <f t="shared" si="1"/>
        <v>0</v>
      </c>
      <c r="G32" s="31">
        <f t="shared" si="1"/>
        <v>0</v>
      </c>
      <c r="H32" s="31">
        <f t="shared" si="2"/>
        <v>0</v>
      </c>
      <c r="I32" s="31">
        <f t="shared" si="2"/>
        <v>0</v>
      </c>
      <c r="J32" s="31">
        <f t="shared" si="2"/>
        <v>0</v>
      </c>
      <c r="K32" s="31">
        <f t="shared" si="2"/>
        <v>0</v>
      </c>
      <c r="L32" s="31">
        <f t="shared" si="2"/>
        <v>0</v>
      </c>
      <c r="M32" s="31">
        <f t="shared" si="2"/>
        <v>0</v>
      </c>
      <c r="N32" s="31">
        <f t="shared" si="2"/>
        <v>0</v>
      </c>
      <c r="O32" s="31">
        <f t="shared" si="2"/>
        <v>0</v>
      </c>
      <c r="P32" s="31">
        <f t="shared" si="2"/>
        <v>0</v>
      </c>
      <c r="Q32" s="31">
        <f t="shared" si="2"/>
        <v>0</v>
      </c>
      <c r="R32" s="31">
        <f t="shared" si="2"/>
        <v>0</v>
      </c>
      <c r="S32" s="31">
        <f t="shared" si="2"/>
        <v>0</v>
      </c>
      <c r="T32" s="31">
        <f t="shared" si="2"/>
        <v>0</v>
      </c>
      <c r="U32" s="32">
        <f t="shared" si="0"/>
        <v>0</v>
      </c>
    </row>
    <row r="33" spans="1:26" ht="30" customHeight="1" x14ac:dyDescent="0.25">
      <c r="A33" s="33" t="s">
        <v>43</v>
      </c>
      <c r="B33" s="34"/>
      <c r="C33" s="35">
        <f>SUM(C19:C24)</f>
        <v>1700</v>
      </c>
      <c r="D33" s="36">
        <f>SUM(D19:D24)</f>
        <v>1</v>
      </c>
      <c r="E33" s="37"/>
      <c r="F33" s="38">
        <f>SUM(F19:F32)</f>
        <v>0</v>
      </c>
      <c r="G33" s="38">
        <f t="shared" ref="G33:T33" si="4">SUM(G19:G32)</f>
        <v>0</v>
      </c>
      <c r="H33" s="38">
        <f t="shared" si="4"/>
        <v>18240.000000000004</v>
      </c>
      <c r="I33" s="38">
        <f t="shared" si="4"/>
        <v>0</v>
      </c>
      <c r="J33" s="38">
        <f t="shared" si="4"/>
        <v>7140.0000000000009</v>
      </c>
      <c r="K33" s="38">
        <f t="shared" si="4"/>
        <v>1460</v>
      </c>
      <c r="L33" s="38">
        <f t="shared" si="4"/>
        <v>1710</v>
      </c>
      <c r="M33" s="38">
        <f t="shared" si="4"/>
        <v>2450</v>
      </c>
      <c r="N33" s="38">
        <f t="shared" si="4"/>
        <v>4000</v>
      </c>
      <c r="O33" s="38">
        <f t="shared" si="4"/>
        <v>19464.999999999996</v>
      </c>
      <c r="P33" s="38">
        <f t="shared" si="4"/>
        <v>0</v>
      </c>
      <c r="Q33" s="38">
        <f t="shared" si="4"/>
        <v>0</v>
      </c>
      <c r="R33" s="38">
        <f t="shared" si="4"/>
        <v>0</v>
      </c>
      <c r="S33" s="38">
        <f t="shared" si="4"/>
        <v>0</v>
      </c>
      <c r="T33" s="38">
        <f t="shared" si="4"/>
        <v>3000.0000000000005</v>
      </c>
      <c r="U33" s="25">
        <f t="shared" si="0"/>
        <v>57465</v>
      </c>
    </row>
    <row r="34" spans="1:26" ht="15.95" customHeight="1" x14ac:dyDescent="0.2">
      <c r="A34" s="11"/>
      <c r="C34" s="39" t="s">
        <v>44</v>
      </c>
      <c r="D34" s="40"/>
    </row>
    <row r="36" spans="1:26" ht="15.75" thickBot="1" x14ac:dyDescent="0.25">
      <c r="A36" s="11"/>
    </row>
    <row r="37" spans="1:26" ht="18" x14ac:dyDescent="0.25">
      <c r="E37" s="261">
        <f>'Personnel Time Worksheet'!E12:F12</f>
        <v>1012</v>
      </c>
      <c r="F37" s="262"/>
      <c r="G37" s="263">
        <f>'Personnel Time Worksheet'!G12:H12</f>
        <v>1802</v>
      </c>
      <c r="H37" s="264"/>
      <c r="I37" s="265">
        <f>'Personnel Time Worksheet'!I12:J12</f>
        <v>2011</v>
      </c>
      <c r="J37" s="266"/>
      <c r="K37" s="267">
        <f>'Personnel Time Worksheet'!K12:L12</f>
        <v>6012</v>
      </c>
      <c r="L37" s="268"/>
      <c r="M37" s="269">
        <f>'Personnel Time Worksheet'!M12:N12</f>
        <v>6052</v>
      </c>
      <c r="N37" s="270"/>
      <c r="O37" s="271">
        <f>'Personnel Time Worksheet'!O12:P12</f>
        <v>7032</v>
      </c>
      <c r="P37" s="272"/>
      <c r="Q37" s="273" t="str">
        <f>'Personnel Time Worksheet'!Q12:R12</f>
        <v>???</v>
      </c>
      <c r="R37" s="274"/>
      <c r="S37" s="261" t="str">
        <f>'Personnel Time Worksheet'!S12:T12</f>
        <v>???</v>
      </c>
      <c r="T37" s="262"/>
      <c r="U37" s="275" t="str">
        <f>'Personnel Time Worksheet'!U12:V12</f>
        <v>???</v>
      </c>
      <c r="V37" s="276"/>
      <c r="W37" s="269" t="str">
        <f>'Personnel Time Worksheet'!W12:X12</f>
        <v>???</v>
      </c>
      <c r="X37" s="270"/>
      <c r="Y37" s="134"/>
      <c r="Z37" s="135"/>
    </row>
    <row r="38" spans="1:26" ht="30.75" customHeight="1" thickBot="1" x14ac:dyDescent="0.3">
      <c r="A38" s="8" t="s">
        <v>79</v>
      </c>
      <c r="E38" s="277" t="str">
        <f>'Personnel Time Worksheet'!E13:F13</f>
        <v>Administration</v>
      </c>
      <c r="F38" s="278"/>
      <c r="G38" s="279" t="str">
        <f>'Personnel Time Worksheet'!G13:H13</f>
        <v>Core Services</v>
      </c>
      <c r="H38" s="280"/>
      <c r="I38" s="281" t="str">
        <f>'Personnel Time Worksheet'!I13:J13</f>
        <v>Parents as Teachers</v>
      </c>
      <c r="J38" s="282"/>
      <c r="K38" s="283" t="str">
        <f>'Personnel Time Worksheet'!K13:L13</f>
        <v>Child Care Quality Enhancement</v>
      </c>
      <c r="L38" s="284"/>
      <c r="M38" s="285" t="str">
        <f>'Personnel Time Worksheet'!M13:N13</f>
        <v>Child Care Training</v>
      </c>
      <c r="N38" s="286"/>
      <c r="O38" s="287" t="str">
        <f>'Personnel Time Worksheet'!O13:P13</f>
        <v>Child Care Scholarships</v>
      </c>
      <c r="P38" s="288"/>
      <c r="Q38" s="289" t="str">
        <f>'Personnel Time Worksheet'!Q13:R13</f>
        <v>???</v>
      </c>
      <c r="R38" s="290"/>
      <c r="S38" s="291" t="str">
        <f>'Personnel Time Worksheet'!S13:T13</f>
        <v>???</v>
      </c>
      <c r="T38" s="292"/>
      <c r="U38" s="293" t="str">
        <f>'Personnel Time Worksheet'!U13:V13</f>
        <v>???</v>
      </c>
      <c r="V38" s="294"/>
      <c r="W38" s="285" t="str">
        <f>'Personnel Time Worksheet'!W13:X13</f>
        <v>???</v>
      </c>
      <c r="X38" s="286"/>
      <c r="Y38" s="136" t="s">
        <v>1</v>
      </c>
      <c r="Z38" s="137" t="s">
        <v>1</v>
      </c>
    </row>
    <row r="39" spans="1:26" ht="33.75" customHeight="1" x14ac:dyDescent="0.25">
      <c r="A39" s="130" t="s">
        <v>48</v>
      </c>
      <c r="B39" s="131" t="s">
        <v>49</v>
      </c>
      <c r="C39" s="131" t="s">
        <v>50</v>
      </c>
      <c r="D39" s="130" t="s">
        <v>76</v>
      </c>
      <c r="E39" s="138" t="s">
        <v>2</v>
      </c>
      <c r="F39" s="139" t="s">
        <v>52</v>
      </c>
      <c r="G39" s="140" t="s">
        <v>2</v>
      </c>
      <c r="H39" s="141" t="s">
        <v>52</v>
      </c>
      <c r="I39" s="142" t="s">
        <v>2</v>
      </c>
      <c r="J39" s="143" t="s">
        <v>52</v>
      </c>
      <c r="K39" s="144" t="s">
        <v>2</v>
      </c>
      <c r="L39" s="145" t="s">
        <v>52</v>
      </c>
      <c r="M39" s="146" t="s">
        <v>2</v>
      </c>
      <c r="N39" s="147" t="s">
        <v>52</v>
      </c>
      <c r="O39" s="148" t="s">
        <v>2</v>
      </c>
      <c r="P39" s="149" t="s">
        <v>52</v>
      </c>
      <c r="Q39" s="150" t="s">
        <v>2</v>
      </c>
      <c r="R39" s="151" t="s">
        <v>52</v>
      </c>
      <c r="S39" s="138" t="s">
        <v>2</v>
      </c>
      <c r="T39" s="139" t="s">
        <v>52</v>
      </c>
      <c r="U39" s="152" t="s">
        <v>2</v>
      </c>
      <c r="V39" s="153" t="s">
        <v>52</v>
      </c>
      <c r="W39" s="146" t="s">
        <v>2</v>
      </c>
      <c r="X39" s="147" t="s">
        <v>52</v>
      </c>
      <c r="Y39" s="136" t="s">
        <v>2</v>
      </c>
      <c r="Z39" s="137" t="s">
        <v>78</v>
      </c>
    </row>
    <row r="40" spans="1:26" ht="15.75" x14ac:dyDescent="0.25">
      <c r="A40" s="133" t="str">
        <f>'Personnel Time Worksheet'!A15</f>
        <v>John Smith</v>
      </c>
      <c r="B40" s="133" t="str">
        <f>'Personnel Time Worksheet'!B15</f>
        <v>Executive Director</v>
      </c>
      <c r="C40" s="133">
        <f>'Personnel Time Worksheet'!C15</f>
        <v>5102</v>
      </c>
      <c r="D40" s="129">
        <v>750</v>
      </c>
      <c r="E40" s="154">
        <f>'Personnel Time Worksheet'!E15</f>
        <v>0.12</v>
      </c>
      <c r="F40" s="155">
        <f t="shared" ref="F40:F47" si="5">$D40*E40</f>
        <v>90</v>
      </c>
      <c r="G40" s="154">
        <f>'Personnel Time Worksheet'!G15</f>
        <v>0.28000000000000003</v>
      </c>
      <c r="H40" s="156">
        <f t="shared" ref="H40:H47" si="6">$D40*G40</f>
        <v>210.00000000000003</v>
      </c>
      <c r="I40" s="154">
        <f>'Personnel Time Worksheet'!I15</f>
        <v>0.05</v>
      </c>
      <c r="J40" s="157">
        <f t="shared" ref="J40:J47" si="7">$D40*I40</f>
        <v>37.5</v>
      </c>
      <c r="K40" s="154">
        <f>'Personnel Time Worksheet'!K15</f>
        <v>0.15</v>
      </c>
      <c r="L40" s="158">
        <f t="shared" ref="L40:L47" si="8">$D40*K40</f>
        <v>112.5</v>
      </c>
      <c r="M40" s="154">
        <f>'Personnel Time Worksheet'!M15</f>
        <v>0.25</v>
      </c>
      <c r="N40" s="159">
        <f t="shared" ref="N40:N47" si="9">$D40*M40</f>
        <v>187.5</v>
      </c>
      <c r="O40" s="154">
        <f>'Personnel Time Worksheet'!O15</f>
        <v>0.15</v>
      </c>
      <c r="P40" s="160">
        <f t="shared" ref="P40:P47" si="10">$D40*O40</f>
        <v>112.5</v>
      </c>
      <c r="Q40" s="154">
        <f>'Personnel Time Worksheet'!Q15</f>
        <v>0</v>
      </c>
      <c r="R40" s="161">
        <f t="shared" ref="R40:R47" si="11">$D40*Q40</f>
        <v>0</v>
      </c>
      <c r="S40" s="154">
        <f>'Personnel Time Worksheet'!S15</f>
        <v>0</v>
      </c>
      <c r="T40" s="155">
        <f t="shared" ref="T40:T47" si="12">$D40*S40</f>
        <v>0</v>
      </c>
      <c r="U40" s="154">
        <f>'Personnel Time Worksheet'!U15</f>
        <v>0</v>
      </c>
      <c r="V40" s="162">
        <f t="shared" ref="V40:V47" si="13">$D40*U40</f>
        <v>0</v>
      </c>
      <c r="W40" s="154">
        <f>'Personnel Time Worksheet'!W15</f>
        <v>0</v>
      </c>
      <c r="X40" s="159">
        <f t="shared" ref="X40:X47" si="14">$D40*W40</f>
        <v>0</v>
      </c>
      <c r="Y40" s="163">
        <f>E40+G40+I40+K40+M40+O40+Q40+S40+U40+W40</f>
        <v>1</v>
      </c>
      <c r="Z40" s="164">
        <f>F40+H40+J40+L40+N40+P40+R40+T40+V40+X40</f>
        <v>750</v>
      </c>
    </row>
    <row r="41" spans="1:26" ht="15.75" x14ac:dyDescent="0.25">
      <c r="A41" s="133" t="str">
        <f>'Personnel Time Worksheet'!A16</f>
        <v>Joan Jones</v>
      </c>
      <c r="B41" s="133" t="str">
        <f>'Personnel Time Worksheet'!B16</f>
        <v>Administrative Asst.</v>
      </c>
      <c r="C41" s="133">
        <f>'Personnel Time Worksheet'!C16</f>
        <v>5103</v>
      </c>
      <c r="D41" s="129">
        <v>225</v>
      </c>
      <c r="E41" s="154">
        <f>'Personnel Time Worksheet'!E16</f>
        <v>0.75</v>
      </c>
      <c r="F41" s="155">
        <f t="shared" si="5"/>
        <v>168.75</v>
      </c>
      <c r="G41" s="154">
        <f>'Personnel Time Worksheet'!G16</f>
        <v>0.25</v>
      </c>
      <c r="H41" s="156">
        <f t="shared" si="6"/>
        <v>56.25</v>
      </c>
      <c r="I41" s="154">
        <f>'Personnel Time Worksheet'!I16</f>
        <v>0</v>
      </c>
      <c r="J41" s="157">
        <f t="shared" si="7"/>
        <v>0</v>
      </c>
      <c r="K41" s="154">
        <f>'Personnel Time Worksheet'!K16</f>
        <v>0</v>
      </c>
      <c r="L41" s="158">
        <f t="shared" si="8"/>
        <v>0</v>
      </c>
      <c r="M41" s="154">
        <f>'Personnel Time Worksheet'!M16</f>
        <v>0</v>
      </c>
      <c r="N41" s="159">
        <f t="shared" si="9"/>
        <v>0</v>
      </c>
      <c r="O41" s="154">
        <f>'Personnel Time Worksheet'!O16</f>
        <v>0</v>
      </c>
      <c r="P41" s="160">
        <f t="shared" si="10"/>
        <v>0</v>
      </c>
      <c r="Q41" s="154">
        <f>'Personnel Time Worksheet'!Q16</f>
        <v>0</v>
      </c>
      <c r="R41" s="161">
        <f t="shared" si="11"/>
        <v>0</v>
      </c>
      <c r="S41" s="154">
        <f>'Personnel Time Worksheet'!S16</f>
        <v>0</v>
      </c>
      <c r="T41" s="155">
        <f t="shared" si="12"/>
        <v>0</v>
      </c>
      <c r="U41" s="154">
        <f>'Personnel Time Worksheet'!U16</f>
        <v>0</v>
      </c>
      <c r="V41" s="162">
        <f t="shared" si="13"/>
        <v>0</v>
      </c>
      <c r="W41" s="154">
        <f>'Personnel Time Worksheet'!W16</f>
        <v>0</v>
      </c>
      <c r="X41" s="159">
        <f t="shared" si="14"/>
        <v>0</v>
      </c>
      <c r="Y41" s="163">
        <f t="shared" ref="Y41:Z48" si="15">E41+G41+I41+K41+M41+O41+Q41+S41+U41+W41</f>
        <v>1</v>
      </c>
      <c r="Z41" s="164">
        <f t="shared" si="15"/>
        <v>225</v>
      </c>
    </row>
    <row r="42" spans="1:26" ht="15.75" x14ac:dyDescent="0.25">
      <c r="A42" s="133" t="str">
        <f>'Personnel Time Worksheet'!A17</f>
        <v>Susie Brown</v>
      </c>
      <c r="B42" s="133" t="str">
        <f>'Personnel Time Worksheet'!B17</f>
        <v>Program Assistant</v>
      </c>
      <c r="C42" s="133">
        <f>'Personnel Time Worksheet'!C17</f>
        <v>5106</v>
      </c>
      <c r="D42" s="129">
        <v>225</v>
      </c>
      <c r="E42" s="154">
        <f>'Personnel Time Worksheet'!E17</f>
        <v>0</v>
      </c>
      <c r="F42" s="155">
        <f t="shared" si="5"/>
        <v>0</v>
      </c>
      <c r="G42" s="154">
        <f>'Personnel Time Worksheet'!G17</f>
        <v>0.15</v>
      </c>
      <c r="H42" s="156">
        <f t="shared" si="6"/>
        <v>33.75</v>
      </c>
      <c r="I42" s="154">
        <f>'Personnel Time Worksheet'!I17</f>
        <v>0.2</v>
      </c>
      <c r="J42" s="157">
        <f t="shared" si="7"/>
        <v>45</v>
      </c>
      <c r="K42" s="154">
        <f>'Personnel Time Worksheet'!K17</f>
        <v>0.15</v>
      </c>
      <c r="L42" s="158">
        <f t="shared" si="8"/>
        <v>33.75</v>
      </c>
      <c r="M42" s="154">
        <f>'Personnel Time Worksheet'!M17</f>
        <v>0.25</v>
      </c>
      <c r="N42" s="159">
        <f t="shared" si="9"/>
        <v>56.25</v>
      </c>
      <c r="O42" s="154">
        <f>'Personnel Time Worksheet'!O17</f>
        <v>0.25</v>
      </c>
      <c r="P42" s="160">
        <f t="shared" si="10"/>
        <v>56.25</v>
      </c>
      <c r="Q42" s="154">
        <f>'Personnel Time Worksheet'!Q17</f>
        <v>0</v>
      </c>
      <c r="R42" s="161">
        <f t="shared" si="11"/>
        <v>0</v>
      </c>
      <c r="S42" s="154">
        <f>'Personnel Time Worksheet'!S17</f>
        <v>0</v>
      </c>
      <c r="T42" s="155">
        <f t="shared" si="12"/>
        <v>0</v>
      </c>
      <c r="U42" s="154">
        <f>'Personnel Time Worksheet'!U17</f>
        <v>0</v>
      </c>
      <c r="V42" s="162">
        <f t="shared" si="13"/>
        <v>0</v>
      </c>
      <c r="W42" s="154">
        <f>'Personnel Time Worksheet'!W17</f>
        <v>0</v>
      </c>
      <c r="X42" s="159">
        <f t="shared" si="14"/>
        <v>0</v>
      </c>
      <c r="Y42" s="163">
        <f t="shared" si="15"/>
        <v>1</v>
      </c>
      <c r="Z42" s="164">
        <f t="shared" si="15"/>
        <v>225</v>
      </c>
    </row>
    <row r="43" spans="1:26" ht="15.75" x14ac:dyDescent="0.25">
      <c r="A43" s="133" t="str">
        <f>'Personnel Time Worksheet'!A18</f>
        <v>Bobbie Sue</v>
      </c>
      <c r="B43" s="133" t="str">
        <f>'Personnel Time Worksheet'!B18</f>
        <v>Child Care TA</v>
      </c>
      <c r="C43" s="133">
        <f>'Personnel Time Worksheet'!C18</f>
        <v>5104</v>
      </c>
      <c r="D43" s="129">
        <v>500</v>
      </c>
      <c r="E43" s="154">
        <f>'Personnel Time Worksheet'!E18</f>
        <v>0</v>
      </c>
      <c r="F43" s="155">
        <f t="shared" si="5"/>
        <v>0</v>
      </c>
      <c r="G43" s="154">
        <f>'Personnel Time Worksheet'!G18</f>
        <v>0</v>
      </c>
      <c r="H43" s="156">
        <f t="shared" si="6"/>
        <v>0</v>
      </c>
      <c r="I43" s="154">
        <f>'Personnel Time Worksheet'!I18</f>
        <v>0</v>
      </c>
      <c r="J43" s="157">
        <f t="shared" si="7"/>
        <v>0</v>
      </c>
      <c r="K43" s="154">
        <f>'Personnel Time Worksheet'!K18</f>
        <v>0.55000000000000004</v>
      </c>
      <c r="L43" s="158">
        <f t="shared" si="8"/>
        <v>275</v>
      </c>
      <c r="M43" s="154">
        <f>'Personnel Time Worksheet'!M18</f>
        <v>0.2</v>
      </c>
      <c r="N43" s="159">
        <f t="shared" si="9"/>
        <v>100</v>
      </c>
      <c r="O43" s="154">
        <f>'Personnel Time Worksheet'!O18</f>
        <v>0.25</v>
      </c>
      <c r="P43" s="160">
        <f t="shared" si="10"/>
        <v>125</v>
      </c>
      <c r="Q43" s="154">
        <f>'Personnel Time Worksheet'!Q18</f>
        <v>0</v>
      </c>
      <c r="R43" s="161">
        <f t="shared" si="11"/>
        <v>0</v>
      </c>
      <c r="S43" s="154">
        <f>'Personnel Time Worksheet'!S18</f>
        <v>0</v>
      </c>
      <c r="T43" s="155">
        <f t="shared" si="12"/>
        <v>0</v>
      </c>
      <c r="U43" s="154">
        <f>'Personnel Time Worksheet'!U18</f>
        <v>0</v>
      </c>
      <c r="V43" s="162">
        <f t="shared" si="13"/>
        <v>0</v>
      </c>
      <c r="W43" s="154">
        <f>'Personnel Time Worksheet'!W18</f>
        <v>0</v>
      </c>
      <c r="X43" s="159">
        <f t="shared" si="14"/>
        <v>0</v>
      </c>
      <c r="Y43" s="163">
        <f t="shared" si="15"/>
        <v>1</v>
      </c>
      <c r="Z43" s="164">
        <f t="shared" si="15"/>
        <v>500</v>
      </c>
    </row>
    <row r="44" spans="1:26" ht="15.75" x14ac:dyDescent="0.25">
      <c r="A44" s="133">
        <f>'Personnel Time Worksheet'!A19</f>
        <v>0</v>
      </c>
      <c r="B44" s="133">
        <f>'Personnel Time Worksheet'!B19</f>
        <v>0</v>
      </c>
      <c r="C44" s="133">
        <f>'Personnel Time Worksheet'!C19</f>
        <v>0</v>
      </c>
      <c r="D44" s="129"/>
      <c r="E44" s="154">
        <f>'Personnel Time Worksheet'!E19</f>
        <v>0</v>
      </c>
      <c r="F44" s="155">
        <f t="shared" si="5"/>
        <v>0</v>
      </c>
      <c r="G44" s="154">
        <f>'Personnel Time Worksheet'!G19</f>
        <v>0</v>
      </c>
      <c r="H44" s="156">
        <f t="shared" si="6"/>
        <v>0</v>
      </c>
      <c r="I44" s="154">
        <f>'Personnel Time Worksheet'!I19</f>
        <v>0</v>
      </c>
      <c r="J44" s="157">
        <f t="shared" si="7"/>
        <v>0</v>
      </c>
      <c r="K44" s="154">
        <f>'Personnel Time Worksheet'!K19</f>
        <v>0</v>
      </c>
      <c r="L44" s="158">
        <f t="shared" si="8"/>
        <v>0</v>
      </c>
      <c r="M44" s="154">
        <f>'Personnel Time Worksheet'!M19</f>
        <v>0</v>
      </c>
      <c r="N44" s="159">
        <f t="shared" si="9"/>
        <v>0</v>
      </c>
      <c r="O44" s="154">
        <f>'Personnel Time Worksheet'!O19</f>
        <v>0</v>
      </c>
      <c r="P44" s="160">
        <f t="shared" si="10"/>
        <v>0</v>
      </c>
      <c r="Q44" s="154">
        <f>'Personnel Time Worksheet'!Q19</f>
        <v>0</v>
      </c>
      <c r="R44" s="161">
        <f t="shared" si="11"/>
        <v>0</v>
      </c>
      <c r="S44" s="154">
        <f>'Personnel Time Worksheet'!S19</f>
        <v>0</v>
      </c>
      <c r="T44" s="155">
        <f t="shared" si="12"/>
        <v>0</v>
      </c>
      <c r="U44" s="154">
        <f>'Personnel Time Worksheet'!U19</f>
        <v>0</v>
      </c>
      <c r="V44" s="162">
        <f t="shared" si="13"/>
        <v>0</v>
      </c>
      <c r="W44" s="154">
        <f>'Personnel Time Worksheet'!W19</f>
        <v>0</v>
      </c>
      <c r="X44" s="159">
        <f t="shared" si="14"/>
        <v>0</v>
      </c>
      <c r="Y44" s="163">
        <f t="shared" si="15"/>
        <v>0</v>
      </c>
      <c r="Z44" s="164">
        <f t="shared" si="15"/>
        <v>0</v>
      </c>
    </row>
    <row r="45" spans="1:26" ht="15.75" x14ac:dyDescent="0.25">
      <c r="A45" s="133">
        <f>'Personnel Time Worksheet'!A20</f>
        <v>0</v>
      </c>
      <c r="B45" s="133">
        <f>'Personnel Time Worksheet'!B20</f>
        <v>0</v>
      </c>
      <c r="C45" s="133">
        <f>'Personnel Time Worksheet'!C20</f>
        <v>0</v>
      </c>
      <c r="D45" s="129"/>
      <c r="E45" s="154">
        <f>'Personnel Time Worksheet'!E20</f>
        <v>0</v>
      </c>
      <c r="F45" s="155">
        <f t="shared" si="5"/>
        <v>0</v>
      </c>
      <c r="G45" s="154">
        <f>'Personnel Time Worksheet'!G20</f>
        <v>0</v>
      </c>
      <c r="H45" s="156">
        <f t="shared" si="6"/>
        <v>0</v>
      </c>
      <c r="I45" s="154">
        <f>'Personnel Time Worksheet'!I20</f>
        <v>0</v>
      </c>
      <c r="J45" s="157">
        <f t="shared" si="7"/>
        <v>0</v>
      </c>
      <c r="K45" s="154">
        <f>'Personnel Time Worksheet'!K20</f>
        <v>0</v>
      </c>
      <c r="L45" s="158">
        <f t="shared" si="8"/>
        <v>0</v>
      </c>
      <c r="M45" s="154">
        <f>'Personnel Time Worksheet'!M20</f>
        <v>0</v>
      </c>
      <c r="N45" s="159">
        <f t="shared" si="9"/>
        <v>0</v>
      </c>
      <c r="O45" s="154">
        <f>'Personnel Time Worksheet'!O20</f>
        <v>0</v>
      </c>
      <c r="P45" s="160">
        <f t="shared" si="10"/>
        <v>0</v>
      </c>
      <c r="Q45" s="154">
        <f>'Personnel Time Worksheet'!Q20</f>
        <v>0</v>
      </c>
      <c r="R45" s="161">
        <f t="shared" si="11"/>
        <v>0</v>
      </c>
      <c r="S45" s="154">
        <f>'Personnel Time Worksheet'!S20</f>
        <v>0</v>
      </c>
      <c r="T45" s="155">
        <f t="shared" si="12"/>
        <v>0</v>
      </c>
      <c r="U45" s="154">
        <f>'Personnel Time Worksheet'!U20</f>
        <v>0</v>
      </c>
      <c r="V45" s="162">
        <f t="shared" si="13"/>
        <v>0</v>
      </c>
      <c r="W45" s="154">
        <f>'Personnel Time Worksheet'!W20</f>
        <v>0</v>
      </c>
      <c r="X45" s="159">
        <f t="shared" si="14"/>
        <v>0</v>
      </c>
      <c r="Y45" s="163">
        <f>E45+G45+I45+K45+M45+O45+Q45+S45+U45+W45</f>
        <v>0</v>
      </c>
      <c r="Z45" s="164">
        <f t="shared" si="15"/>
        <v>0</v>
      </c>
    </row>
    <row r="46" spans="1:26" ht="15.75" x14ac:dyDescent="0.25">
      <c r="A46" s="133">
        <f>'Personnel Time Worksheet'!A21</f>
        <v>0</v>
      </c>
      <c r="B46" s="133">
        <f>'Personnel Time Worksheet'!B21</f>
        <v>0</v>
      </c>
      <c r="C46" s="133">
        <f>'Personnel Time Worksheet'!C21</f>
        <v>0</v>
      </c>
      <c r="D46" s="129"/>
      <c r="E46" s="154">
        <f>'Personnel Time Worksheet'!E21</f>
        <v>0</v>
      </c>
      <c r="F46" s="155">
        <f t="shared" si="5"/>
        <v>0</v>
      </c>
      <c r="G46" s="154">
        <f>'Personnel Time Worksheet'!G21</f>
        <v>0</v>
      </c>
      <c r="H46" s="156">
        <f t="shared" si="6"/>
        <v>0</v>
      </c>
      <c r="I46" s="154">
        <f>'Personnel Time Worksheet'!I21</f>
        <v>0</v>
      </c>
      <c r="J46" s="157">
        <f t="shared" si="7"/>
        <v>0</v>
      </c>
      <c r="K46" s="154">
        <f>'Personnel Time Worksheet'!K21</f>
        <v>0</v>
      </c>
      <c r="L46" s="158">
        <f t="shared" si="8"/>
        <v>0</v>
      </c>
      <c r="M46" s="154">
        <f>'Personnel Time Worksheet'!M21</f>
        <v>0</v>
      </c>
      <c r="N46" s="159">
        <f t="shared" si="9"/>
        <v>0</v>
      </c>
      <c r="O46" s="154">
        <f>'Personnel Time Worksheet'!O21</f>
        <v>0</v>
      </c>
      <c r="P46" s="160">
        <f t="shared" si="10"/>
        <v>0</v>
      </c>
      <c r="Q46" s="154">
        <f>'Personnel Time Worksheet'!Q21</f>
        <v>0</v>
      </c>
      <c r="R46" s="161">
        <f t="shared" si="11"/>
        <v>0</v>
      </c>
      <c r="S46" s="154">
        <f>'Personnel Time Worksheet'!S21</f>
        <v>0</v>
      </c>
      <c r="T46" s="155">
        <f t="shared" si="12"/>
        <v>0</v>
      </c>
      <c r="U46" s="154">
        <f>'Personnel Time Worksheet'!U21</f>
        <v>0</v>
      </c>
      <c r="V46" s="162">
        <f t="shared" si="13"/>
        <v>0</v>
      </c>
      <c r="W46" s="154">
        <f>'Personnel Time Worksheet'!W21</f>
        <v>0</v>
      </c>
      <c r="X46" s="159">
        <f t="shared" si="14"/>
        <v>0</v>
      </c>
      <c r="Y46" s="163">
        <f t="shared" si="15"/>
        <v>0</v>
      </c>
      <c r="Z46" s="164">
        <f t="shared" si="15"/>
        <v>0</v>
      </c>
    </row>
    <row r="47" spans="1:26" ht="15.75" x14ac:dyDescent="0.25">
      <c r="A47" s="133">
        <f>'Personnel Time Worksheet'!A22</f>
        <v>0</v>
      </c>
      <c r="B47" s="133">
        <f>'Personnel Time Worksheet'!B22</f>
        <v>0</v>
      </c>
      <c r="C47" s="133">
        <f>'Personnel Time Worksheet'!C22</f>
        <v>0</v>
      </c>
      <c r="D47" s="129"/>
      <c r="E47" s="154">
        <f>'Personnel Time Worksheet'!E22</f>
        <v>0</v>
      </c>
      <c r="F47" s="155">
        <f t="shared" si="5"/>
        <v>0</v>
      </c>
      <c r="G47" s="154">
        <f>'Personnel Time Worksheet'!G22</f>
        <v>0</v>
      </c>
      <c r="H47" s="156">
        <f t="shared" si="6"/>
        <v>0</v>
      </c>
      <c r="I47" s="154">
        <f>'Personnel Time Worksheet'!I22</f>
        <v>0</v>
      </c>
      <c r="J47" s="157">
        <f t="shared" si="7"/>
        <v>0</v>
      </c>
      <c r="K47" s="154">
        <f>'Personnel Time Worksheet'!K22</f>
        <v>0</v>
      </c>
      <c r="L47" s="158">
        <f t="shared" si="8"/>
        <v>0</v>
      </c>
      <c r="M47" s="154">
        <f>'Personnel Time Worksheet'!M22</f>
        <v>0</v>
      </c>
      <c r="N47" s="159">
        <f t="shared" si="9"/>
        <v>0</v>
      </c>
      <c r="O47" s="154">
        <f>'Personnel Time Worksheet'!O22</f>
        <v>0</v>
      </c>
      <c r="P47" s="160">
        <f t="shared" si="10"/>
        <v>0</v>
      </c>
      <c r="Q47" s="154">
        <f>'Personnel Time Worksheet'!Q22</f>
        <v>0</v>
      </c>
      <c r="R47" s="161">
        <f t="shared" si="11"/>
        <v>0</v>
      </c>
      <c r="S47" s="154">
        <f>'Personnel Time Worksheet'!S22</f>
        <v>0</v>
      </c>
      <c r="T47" s="155">
        <f t="shared" si="12"/>
        <v>0</v>
      </c>
      <c r="U47" s="154">
        <f>'Personnel Time Worksheet'!U22</f>
        <v>0</v>
      </c>
      <c r="V47" s="162">
        <f t="shared" si="13"/>
        <v>0</v>
      </c>
      <c r="W47" s="154">
        <f>'Personnel Time Worksheet'!W22</f>
        <v>0</v>
      </c>
      <c r="X47" s="159">
        <f t="shared" si="14"/>
        <v>0</v>
      </c>
      <c r="Y47" s="163">
        <f t="shared" si="15"/>
        <v>0</v>
      </c>
      <c r="Z47" s="164">
        <f t="shared" si="15"/>
        <v>0</v>
      </c>
    </row>
    <row r="48" spans="1:26" ht="23.25" customHeight="1" thickBot="1" x14ac:dyDescent="0.3">
      <c r="A48" s="72"/>
      <c r="B48" s="72"/>
      <c r="C48" s="73" t="s">
        <v>77</v>
      </c>
      <c r="D48" s="132">
        <f>SUM(D40:D47)</f>
        <v>1700</v>
      </c>
      <c r="E48" s="165"/>
      <c r="F48" s="166">
        <f>SUM(F40:F47)</f>
        <v>258.75</v>
      </c>
      <c r="G48" s="165"/>
      <c r="H48" s="166">
        <f>SUM(H40:H47)</f>
        <v>300</v>
      </c>
      <c r="I48" s="165"/>
      <c r="J48" s="166">
        <f>SUM(J40:J47)</f>
        <v>82.5</v>
      </c>
      <c r="K48" s="167"/>
      <c r="L48" s="166">
        <f>SUM(L40:L47)</f>
        <v>421.25</v>
      </c>
      <c r="M48" s="167"/>
      <c r="N48" s="166">
        <f>SUM(N40:N47)</f>
        <v>343.75</v>
      </c>
      <c r="O48" s="167"/>
      <c r="P48" s="166">
        <f>SUM(P40:P47)</f>
        <v>293.75</v>
      </c>
      <c r="Q48" s="167"/>
      <c r="R48" s="166">
        <f>SUM(R40:R47)</f>
        <v>0</v>
      </c>
      <c r="S48" s="167"/>
      <c r="T48" s="166">
        <f>SUM(T40:T47)</f>
        <v>0</v>
      </c>
      <c r="U48" s="167"/>
      <c r="V48" s="166">
        <f>SUM(V40:V47)</f>
        <v>0</v>
      </c>
      <c r="W48" s="167"/>
      <c r="X48" s="166">
        <f>SUM(X40:X47)</f>
        <v>0</v>
      </c>
      <c r="Y48" s="168"/>
      <c r="Z48" s="169">
        <f t="shared" si="15"/>
        <v>1700</v>
      </c>
    </row>
  </sheetData>
  <sheetProtection password="EFC9" sheet="1" objects="1" scenarios="1"/>
  <mergeCells count="27">
    <mergeCell ref="O38:P38"/>
    <mergeCell ref="Q38:R38"/>
    <mergeCell ref="S38:T38"/>
    <mergeCell ref="U38:V38"/>
    <mergeCell ref="W38:X38"/>
    <mergeCell ref="E38:F38"/>
    <mergeCell ref="G38:H38"/>
    <mergeCell ref="I38:J38"/>
    <mergeCell ref="K38:L38"/>
    <mergeCell ref="M38:N38"/>
    <mergeCell ref="O37:P37"/>
    <mergeCell ref="Q37:R37"/>
    <mergeCell ref="S37:T37"/>
    <mergeCell ref="U37:V37"/>
    <mergeCell ref="W37:X37"/>
    <mergeCell ref="E37:F37"/>
    <mergeCell ref="G37:H37"/>
    <mergeCell ref="I37:J37"/>
    <mergeCell ref="K37:L37"/>
    <mergeCell ref="M37:N37"/>
    <mergeCell ref="F14:T14"/>
    <mergeCell ref="A1:N1"/>
    <mergeCell ref="A2:N2"/>
    <mergeCell ref="K3:L3"/>
    <mergeCell ref="A5:N5"/>
    <mergeCell ref="A8:N8"/>
    <mergeCell ref="A9:N9"/>
  </mergeCells>
  <pageMargins left="0.5" right="0.5" top="0.75" bottom="0.75" header="0.3" footer="0.3"/>
  <pageSetup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Personnel Time Worksheet</vt:lpstr>
      <vt:lpstr>Space Utilization Worksheet</vt:lpstr>
      <vt:lpstr>'Personnel Time Worksheet'!Print_Area</vt:lpstr>
      <vt:lpstr>'Space Utilization Worksheet'!Print_Area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dc:creator>
  <cp:lastModifiedBy>Gardiner, Betty</cp:lastModifiedBy>
  <cp:lastPrinted>2018-04-26T16:13:27Z</cp:lastPrinted>
  <dcterms:created xsi:type="dcterms:W3CDTF">2005-07-30T20:50:37Z</dcterms:created>
  <dcterms:modified xsi:type="dcterms:W3CDTF">2018-04-26T16:15:45Z</dcterms:modified>
</cp:coreProperties>
</file>